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G:\Lucretia\2024 Annual Reports Forms and Templates\Gas\"/>
    </mc:Choice>
  </mc:AlternateContent>
  <xr:revisionPtr revIDLastSave="0" documentId="13_ncr:1_{99AA5AA6-1E4A-431F-9524-106DF6881ECE}" xr6:coauthVersionLast="47" xr6:coauthVersionMax="47" xr10:uidLastSave="{00000000-0000-0000-0000-000000000000}"/>
  <bookViews>
    <workbookView xWindow="28680" yWindow="-120" windowWidth="29040" windowHeight="15840" tabRatio="874" xr2:uid="{00000000-000D-0000-FFFF-FFFF00000000}"/>
  </bookViews>
  <sheets>
    <sheet name="Cover" sheetId="47" r:id="rId1"/>
    <sheet name="pg. 1" sheetId="1" r:id="rId2"/>
    <sheet name="pg. 2" sheetId="2" r:id="rId3"/>
    <sheet name="pg. 3" sheetId="3" r:id="rId4"/>
    <sheet name="pg. 4" sheetId="4" r:id="rId5"/>
    <sheet name="pg. 5" sheetId="5" r:id="rId6"/>
    <sheet name="pg. 6" sheetId="6" r:id="rId7"/>
    <sheet name="pg. 7" sheetId="7" r:id="rId8"/>
    <sheet name="pg. 8 -9" sheetId="8" r:id="rId9"/>
    <sheet name="pg. 10-11" sheetId="9" r:id="rId10"/>
    <sheet name="pg 12-13" sheetId="10" r:id="rId11"/>
    <sheet name="pg. 14" sheetId="11" r:id="rId12"/>
    <sheet name="pg. 15-16" sheetId="12" r:id="rId13"/>
    <sheet name="pg. 16-A" sheetId="51" r:id="rId14"/>
    <sheet name="pg 17-18" sheetId="13" r:id="rId15"/>
    <sheet name="pg. 19" sheetId="14" r:id="rId16"/>
    <sheet name="pg. 20" sheetId="15" r:id="rId17"/>
    <sheet name="pg. 21" sheetId="16" r:id="rId18"/>
    <sheet name="pg. 22 - 27" sheetId="17" r:id="rId19"/>
    <sheet name="pg. 28" sheetId="18" r:id="rId20"/>
    <sheet name="pg. 29" sheetId="19" r:id="rId21"/>
    <sheet name="pg. 30" sheetId="20" r:id="rId22"/>
    <sheet name="pg. 31-32" sheetId="21" r:id="rId23"/>
    <sheet name="pg. 33" sheetId="22" r:id="rId24"/>
    <sheet name="p. 34-35" sheetId="23" r:id="rId25"/>
    <sheet name="p. 36" sheetId="24" r:id="rId26"/>
    <sheet name="p. 37" sheetId="25" r:id="rId27"/>
    <sheet name="p. 38" sheetId="26" r:id="rId28"/>
    <sheet name="p. 39" sheetId="27" r:id="rId29"/>
    <sheet name="p. 40" sheetId="28" r:id="rId30"/>
    <sheet name="p. 40A - Northern" sheetId="48" r:id="rId31"/>
    <sheet name="p. 40A - MNG" sheetId="49" r:id="rId32"/>
    <sheet name="p. 40A - BGC" sheetId="50" r:id="rId33"/>
    <sheet name="p. 40A - Summit" sheetId="52" r:id="rId34"/>
    <sheet name="p. 41" sheetId="29" r:id="rId35"/>
    <sheet name="p. 42" sheetId="30" r:id="rId36"/>
    <sheet name="p. 43" sheetId="31" r:id="rId37"/>
    <sheet name="p. 44" sheetId="32" r:id="rId38"/>
    <sheet name="p. 45" sheetId="33" r:id="rId39"/>
    <sheet name="p. 46" sheetId="34" r:id="rId40"/>
    <sheet name="p. 47" sheetId="35" r:id="rId41"/>
    <sheet name="p. 48" sheetId="36" r:id="rId42"/>
    <sheet name="p. 49" sheetId="37" r:id="rId43"/>
    <sheet name="p. 50" sheetId="38" r:id="rId44"/>
    <sheet name="p. 51" sheetId="39" r:id="rId45"/>
    <sheet name="p. 51a" sheetId="55" r:id="rId46"/>
    <sheet name="p. 52" sheetId="40" r:id="rId47"/>
    <sheet name="p. 53" sheetId="41" r:id="rId48"/>
    <sheet name="p. 54" sheetId="42" r:id="rId49"/>
    <sheet name="p. 55" sheetId="43" r:id="rId50"/>
    <sheet name="p. 56" sheetId="44" r:id="rId51"/>
    <sheet name="p. 57" sheetId="45" r:id="rId52"/>
    <sheet name="p. 58" sheetId="46" r:id="rId53"/>
    <sheet name="p. 59 Conversion  Factor" sheetId="56" r:id="rId54"/>
  </sheets>
  <externalReferences>
    <externalReference r:id="rId55"/>
    <externalReference r:id="rId56"/>
  </externalReferences>
  <definedNames>
    <definedName name="\A" localSheetId="32">#REF!</definedName>
    <definedName name="\A" localSheetId="31">#REF!</definedName>
    <definedName name="\A" localSheetId="30">#REF!</definedName>
    <definedName name="\A" localSheetId="33">#REF!</definedName>
    <definedName name="\A">'p. 41'!$O$2:$Q$12</definedName>
    <definedName name="\C" localSheetId="24">'p. 34-35'!#REF!</definedName>
    <definedName name="\C" localSheetId="25">'p. 36'!$AH$22:$AJ$27</definedName>
    <definedName name="\C" localSheetId="29">'p. 40'!$AC$22:$AE$27</definedName>
    <definedName name="\C" localSheetId="40">'p. 47'!$AH$22:$AJ$27</definedName>
    <definedName name="\C" localSheetId="41">'p. 48'!$AH$22:$AJ$27</definedName>
    <definedName name="\C" localSheetId="42">'p. 49'!$AH$24:$AJ$27</definedName>
    <definedName name="\C" localSheetId="43">'p. 50'!$AH$30:$AJ$34</definedName>
    <definedName name="\C" localSheetId="44">'p. 51'!$AH$23:$AJ$28</definedName>
    <definedName name="\C" localSheetId="45">'p. 51a'!$AH$23:$AJ$28</definedName>
    <definedName name="\C" localSheetId="46">'p. 52'!$AH$23:$AJ$28</definedName>
    <definedName name="\C" localSheetId="47">'p. 53'!$AH$23:$AJ$28</definedName>
    <definedName name="\C" localSheetId="48">'p. 54'!$AH$23:$AJ$28</definedName>
    <definedName name="\C" localSheetId="49">'p. 55'!$AH$22:$AJ$27</definedName>
    <definedName name="\C" localSheetId="50">'p. 56'!$Y$22:$AA$27</definedName>
    <definedName name="\C" localSheetId="51">'p. 57'!$Y$22:$AA$27</definedName>
    <definedName name="\C" localSheetId="53">'p. 59 Conversion  Factor'!$AH$24:$AJ$30</definedName>
    <definedName name="\C" localSheetId="11">'pg. 14'!$Z$4:$Z$9</definedName>
    <definedName name="\C" localSheetId="16">'pg. 20'!$AH$13:$AJ$17</definedName>
    <definedName name="\C" localSheetId="17">'pg. 21'!$AB$13:$AD$17</definedName>
    <definedName name="\C" localSheetId="20">'pg. 29'!$AH$22:$AJ$27</definedName>
    <definedName name="\C" localSheetId="21">'pg. 30'!$AH$22:$AJ$27</definedName>
    <definedName name="\C" localSheetId="22">'pg. 31-32'!$AH$22:$AJ$27</definedName>
    <definedName name="\C">'pg. 10-11'!$S$80:$S$86</definedName>
    <definedName name="\P" localSheetId="10">'pg 12-13'!#REF!</definedName>
    <definedName name="\P" localSheetId="14">#REF!</definedName>
    <definedName name="\P" localSheetId="11">'pg. 14'!$S$74</definedName>
    <definedName name="\P" localSheetId="12">'pg. 15-16'!$U$90:$W$95</definedName>
    <definedName name="\P" localSheetId="18">'pg. 22 - 27'!$AE$242</definedName>
    <definedName name="\P" localSheetId="19">'pg. 28'!$S$72</definedName>
    <definedName name="\P">'pg. 10-11'!$Q$154</definedName>
    <definedName name="\W" localSheetId="32">#REF!</definedName>
    <definedName name="\W" localSheetId="31">#REF!</definedName>
    <definedName name="\W" localSheetId="30">#REF!</definedName>
    <definedName name="\W" localSheetId="33">#REF!</definedName>
    <definedName name="\W">'p. 37'!$P$10</definedName>
    <definedName name="\Z" localSheetId="24">'p. 34-35'!#REF!</definedName>
    <definedName name="\Z" localSheetId="25">'p. 36'!$AH$7:$AJ$12</definedName>
    <definedName name="\Z" localSheetId="27">'p. 38'!$R$2:$T$6</definedName>
    <definedName name="\Z" localSheetId="28">'p. 39'!$J$3:$L$6</definedName>
    <definedName name="\Z" localSheetId="29">'p. 40'!$AC$7:$AE$12</definedName>
    <definedName name="\Z" localSheetId="32">'p. 40A - BGC'!$R$2:$T$6</definedName>
    <definedName name="\Z" localSheetId="31">'p. 40A - MNG'!$R$2:$T$6</definedName>
    <definedName name="\Z" localSheetId="30">'p. 40A - Northern'!$R$2:$T$6</definedName>
    <definedName name="\Z" localSheetId="33">'p. 40A - Summit'!$R$2:$T$6</definedName>
    <definedName name="\Z" localSheetId="40">'p. 47'!$AH$7:$AJ$12</definedName>
    <definedName name="\Z" localSheetId="41">'p. 48'!$AH$7:$AJ$12</definedName>
    <definedName name="\Z" localSheetId="42">'p. 49'!$AH$7:$AJ$12</definedName>
    <definedName name="\Z" localSheetId="43">'p. 50'!$AH$7:$AJ$12</definedName>
    <definedName name="\Z" localSheetId="44">'p. 51'!$AH$7:$AJ$13</definedName>
    <definedName name="\Z" localSheetId="45">'p. 51a'!$AH$7:$AJ$13</definedName>
    <definedName name="\Z" localSheetId="46">'p. 52'!$AH$7:$AJ$13</definedName>
    <definedName name="\Z" localSheetId="47">'p. 53'!$AH$7:$AJ$13</definedName>
    <definedName name="\Z" localSheetId="48">'p. 54'!$AH$7:$AJ$13</definedName>
    <definedName name="\Z" localSheetId="49">'p. 55'!$AH$7:$AJ$12</definedName>
    <definedName name="\Z" localSheetId="50">'p. 56'!$Y$7:$AA$12</definedName>
    <definedName name="\Z" localSheetId="51">'p. 57'!$Y$7:$AA$12</definedName>
    <definedName name="\Z" localSheetId="52">'p. 58'!$O$2:$Q$6</definedName>
    <definedName name="\Z" localSheetId="53">'p. 59 Conversion  Factor'!$AH$7:$AJ$14</definedName>
    <definedName name="\Z" localSheetId="14">#REF!</definedName>
    <definedName name="\Z" localSheetId="9">'pg. 10-11'!$S$4:$S$10</definedName>
    <definedName name="\Z" localSheetId="12">'pg. 15-16'!$V$4:$X$9</definedName>
    <definedName name="\Z" localSheetId="2">'pg. 2'!$U$4:$W$9</definedName>
    <definedName name="\Z" localSheetId="16">'pg. 20'!$AH$7:$AJ$11</definedName>
    <definedName name="\Z" localSheetId="17">'pg. 21'!$AB$7:$AD$11</definedName>
    <definedName name="\Z" localSheetId="20">'pg. 29'!$AH$7:$AJ$12</definedName>
    <definedName name="\Z" localSheetId="3">'pg. 3'!$T$4:$V$10</definedName>
    <definedName name="\Z" localSheetId="21">'pg. 30'!$AH$7:$AJ$12</definedName>
    <definedName name="\Z" localSheetId="22">'pg. 31-32'!$AH$7:$AJ$12</definedName>
    <definedName name="\Z" localSheetId="23">'pg. 33'!$U$4:$W$9</definedName>
    <definedName name="\Z" localSheetId="4">'pg. 4'!$T$4:$V$9</definedName>
    <definedName name="\Z" localSheetId="5">'pg. 5'!$W$4:$Y$10</definedName>
    <definedName name="\Z" localSheetId="6">'pg. 6'!$Q$4:$S$10</definedName>
    <definedName name="\Z" localSheetId="7">'pg. 7'!$V$4:$X$10</definedName>
    <definedName name="\Z">'pg. 1'!$T$4:$V$9</definedName>
    <definedName name="_121AND122">'pg 17-18'!$A$1:$N$129</definedName>
    <definedName name="DETAIL">'pg. 8 -9'!$A$10:$J$63</definedName>
    <definedName name="HEADING" localSheetId="32">#REF!</definedName>
    <definedName name="HEADING" localSheetId="31">#REF!</definedName>
    <definedName name="HEADING" localSheetId="30">#REF!</definedName>
    <definedName name="HEADING" localSheetId="33">#REF!</definedName>
    <definedName name="HEADING">'p. 37'!$B$1:$N$5</definedName>
    <definedName name="PAGE101" localSheetId="32">#REF!</definedName>
    <definedName name="PAGE101" localSheetId="31">#REF!</definedName>
    <definedName name="PAGE101" localSheetId="30">#REF!</definedName>
    <definedName name="PAGE101" localSheetId="33">#REF!</definedName>
    <definedName name="PAGE101">'pg. 2'!$A$1:$Q$78</definedName>
    <definedName name="PAGE102">'pg. 3'!$A$1:$P$76</definedName>
    <definedName name="PAGE104" localSheetId="32">#REF!</definedName>
    <definedName name="PAGE104" localSheetId="31">#REF!</definedName>
    <definedName name="PAGE104" localSheetId="30">#REF!</definedName>
    <definedName name="PAGE104" localSheetId="33">#REF!</definedName>
    <definedName name="PAGE104">'pg. 4'!$A$1:$P$82</definedName>
    <definedName name="PAGE105" localSheetId="32">#REF!</definedName>
    <definedName name="PAGE105" localSheetId="31">#REF!</definedName>
    <definedName name="PAGE105" localSheetId="30">#REF!</definedName>
    <definedName name="PAGE105" localSheetId="33">#REF!</definedName>
    <definedName name="PAGE105">'pg. 5'!$A$1:$S$78</definedName>
    <definedName name="PAGE106" localSheetId="32">#REF!</definedName>
    <definedName name="PAGE106" localSheetId="31">#REF!</definedName>
    <definedName name="PAGE106" localSheetId="30">#REF!</definedName>
    <definedName name="PAGE106" localSheetId="33">#REF!</definedName>
    <definedName name="PAGE106">'pg. 6'!$A$1:$M$88</definedName>
    <definedName name="PAGE108" localSheetId="32">#REF!</definedName>
    <definedName name="PAGE108" localSheetId="31">#REF!</definedName>
    <definedName name="PAGE108" localSheetId="30">#REF!</definedName>
    <definedName name="PAGE108" localSheetId="33">#REF!</definedName>
    <definedName name="PAGE108">'pg. 7'!$B$1:$R$69</definedName>
    <definedName name="PAGE110">'pg. 8 -9'!$A$1:$J$63</definedName>
    <definedName name="PAGE111">'pg. 8 -9'!$A$65:$J$127</definedName>
    <definedName name="PAGE112">'pg. 10-11'!$B$1:$O$71</definedName>
    <definedName name="PAGE113">'pg. 10-11'!$B$78:$O$151</definedName>
    <definedName name="PAGE114">'pg 12-13'!$A$1:$P$72</definedName>
    <definedName name="PAGE115">'pg 12-13'!$S$3:$AG$72</definedName>
    <definedName name="PAGE116" localSheetId="32">'[1]pg 12-13'!#REF!</definedName>
    <definedName name="PAGE116" localSheetId="31">'[1]pg 12-13'!#REF!</definedName>
    <definedName name="PAGE116" localSheetId="30">'[1]pg 12-13'!#REF!</definedName>
    <definedName name="PAGE116" localSheetId="33">'[1]pg 12-13'!#REF!</definedName>
    <definedName name="PAGE116" localSheetId="45">'pg 12-13'!#REF!</definedName>
    <definedName name="PAGE116" localSheetId="53">'pg 12-13'!#REF!</definedName>
    <definedName name="PAGE116">'pg 12-13'!#REF!</definedName>
    <definedName name="PAGE117">'pg. 14'!$B$1:$Q$72</definedName>
    <definedName name="PAGE118">'pg. 15-16'!$B$1:$R$77</definedName>
    <definedName name="PAGE119">'pg. 15-16'!$B$89:$R$169</definedName>
    <definedName name="PAGE204" localSheetId="32">#REF!</definedName>
    <definedName name="PAGE204" localSheetId="31">#REF!</definedName>
    <definedName name="PAGE204" localSheetId="30">#REF!</definedName>
    <definedName name="PAGE204" localSheetId="33">#REF!</definedName>
    <definedName name="PAGE204">'pg. 22 - 27'!$A$2:$O$80</definedName>
    <definedName name="PAGE205" localSheetId="32">#REF!</definedName>
    <definedName name="PAGE205" localSheetId="31">#REF!</definedName>
    <definedName name="PAGE205" localSheetId="30">#REF!</definedName>
    <definedName name="PAGE205" localSheetId="33">#REF!</definedName>
    <definedName name="PAGE205">'pg. 22 - 27'!$P$2:$AC$80</definedName>
    <definedName name="PAGE206" localSheetId="32">#REF!</definedName>
    <definedName name="PAGE206" localSheetId="31">#REF!</definedName>
    <definedName name="PAGE206" localSheetId="30">#REF!</definedName>
    <definedName name="PAGE206" localSheetId="33">#REF!</definedName>
    <definedName name="PAGE206">'pg. 22 - 27'!$A$82:$O$157</definedName>
    <definedName name="PAGE207" localSheetId="32">#REF!</definedName>
    <definedName name="PAGE207" localSheetId="31">#REF!</definedName>
    <definedName name="PAGE207" localSheetId="30">#REF!</definedName>
    <definedName name="PAGE207" localSheetId="33">#REF!</definedName>
    <definedName name="PAGE207">'pg. 22 - 27'!$P$81:$AC$157</definedName>
    <definedName name="PAGE208" localSheetId="32">#REF!</definedName>
    <definedName name="PAGE208" localSheetId="31">#REF!</definedName>
    <definedName name="PAGE208" localSheetId="30">#REF!</definedName>
    <definedName name="PAGE208" localSheetId="33">#REF!</definedName>
    <definedName name="PAGE208">'pg. 22 - 27'!$A$159:$O$216</definedName>
    <definedName name="PAGE209" localSheetId="32">#REF!</definedName>
    <definedName name="PAGE209" localSheetId="31">#REF!</definedName>
    <definedName name="PAGE209" localSheetId="30">#REF!</definedName>
    <definedName name="PAGE209" localSheetId="33">#REF!</definedName>
    <definedName name="PAGE209">'pg. 22 - 27'!$P$158:$AC$240</definedName>
    <definedName name="PAGE219" localSheetId="32">#REF!</definedName>
    <definedName name="PAGE219" localSheetId="31">#REF!</definedName>
    <definedName name="PAGE219" localSheetId="30">#REF!</definedName>
    <definedName name="PAGE219" localSheetId="33">#REF!</definedName>
    <definedName name="PAGE219">'pg. 28'!$A$1:$I$71</definedName>
    <definedName name="PAGE219A" localSheetId="53">#REF!</definedName>
    <definedName name="PAGE219A">#REF!</definedName>
    <definedName name="PAGE256" localSheetId="25">'p. 36'!$A$1:$Q$81</definedName>
    <definedName name="PAGE256" localSheetId="29">'p. 40'!$A$1:$L$81</definedName>
    <definedName name="PAGE256" localSheetId="32">#REF!</definedName>
    <definedName name="PAGE256" localSheetId="31">#REF!</definedName>
    <definedName name="PAGE256" localSheetId="30">#REF!</definedName>
    <definedName name="PAGE256" localSheetId="33">#REF!</definedName>
    <definedName name="PAGE256" localSheetId="40">'p. 47'!$A$1:$Q$81</definedName>
    <definedName name="PAGE256" localSheetId="41">'p. 48'!$A$1:$Q$81</definedName>
    <definedName name="PAGE256" localSheetId="42">'p. 49'!$A$1:$Q$81</definedName>
    <definedName name="PAGE256" localSheetId="43">'p. 50'!$A$1:$Q$84</definedName>
    <definedName name="PAGE256" localSheetId="44">'p. 51'!$A$1:$Q$82</definedName>
    <definedName name="PAGE256" localSheetId="45">'p. 51a'!$A$1:$Q$82</definedName>
    <definedName name="PAGE256" localSheetId="46">'p. 52'!$A$1:$Q$82</definedName>
    <definedName name="PAGE256" localSheetId="47">'p. 53'!$A$1:$Q$85</definedName>
    <definedName name="PAGE256" localSheetId="48">'p. 54'!$A$1:$Q$82</definedName>
    <definedName name="PAGE256" localSheetId="49">'p. 55'!$A$1:$Q$81</definedName>
    <definedName name="PAGE256" localSheetId="50">'p. 56'!$A$1:$H$81</definedName>
    <definedName name="PAGE256" localSheetId="51">'p. 57'!$A$1:$H$81</definedName>
    <definedName name="PAGE256" localSheetId="53">'p. 59 Conversion  Factor'!$A$1:$Q$84</definedName>
    <definedName name="PAGE256" localSheetId="17">'pg. 21'!$A$1:$K$64</definedName>
    <definedName name="PAGE256" localSheetId="20">'pg. 29'!$A$1:$Q$81</definedName>
    <definedName name="PAGE256" localSheetId="21">'pg. 30'!$A$1:$Q$81</definedName>
    <definedName name="PAGE256" localSheetId="22">'pg. 31-32'!$A$1:$Q$79</definedName>
    <definedName name="PAGE256">'pg. 20'!$A$1:$Q$64</definedName>
    <definedName name="PAGE257" localSheetId="25">'p. 36'!$S$1:$AF$81</definedName>
    <definedName name="PAGE257" localSheetId="29">'p. 40'!$N$1:$AA$81</definedName>
    <definedName name="PAGE257" localSheetId="32">#REF!</definedName>
    <definedName name="PAGE257" localSheetId="31">#REF!</definedName>
    <definedName name="PAGE257" localSheetId="30">#REF!</definedName>
    <definedName name="PAGE257" localSheetId="33">#REF!</definedName>
    <definedName name="PAGE257" localSheetId="40">'p. 47'!$S$1:$AF$81</definedName>
    <definedName name="PAGE257" localSheetId="41">'p. 48'!$S$1:$AF$81</definedName>
    <definedName name="PAGE257" localSheetId="42">'p. 49'!$S$1:$AF$81</definedName>
    <definedName name="PAGE257" localSheetId="43">'p. 50'!$S$1:$AF$84</definedName>
    <definedName name="PAGE257" localSheetId="44">'p. 51'!$S$1:$AF$82</definedName>
    <definedName name="PAGE257" localSheetId="45">'p. 51a'!$S$1:$AF$82</definedName>
    <definedName name="PAGE257" localSheetId="46">'p. 52'!$S$1:$AF$82</definedName>
    <definedName name="PAGE257" localSheetId="47">'p. 53'!$S$1:$AF$85</definedName>
    <definedName name="PAGE257" localSheetId="48">'p. 54'!$S$1:$AF$82</definedName>
    <definedName name="PAGE257" localSheetId="49">'p. 55'!$S$1:$AF$81</definedName>
    <definedName name="PAGE257" localSheetId="50">'p. 56'!$J$1:$W$81</definedName>
    <definedName name="PAGE257" localSheetId="51">'p. 57'!$J$1:$W$81</definedName>
    <definedName name="PAGE257" localSheetId="53">'p. 59 Conversion  Factor'!$S$1:$AF$84</definedName>
    <definedName name="PAGE257" localSheetId="17">'pg. 21'!$M$1:$Z$64</definedName>
    <definedName name="PAGE257" localSheetId="20">'pg. 29'!$S$1:$AF$81</definedName>
    <definedName name="PAGE257" localSheetId="21">'pg. 30'!$S$1:$AF$81</definedName>
    <definedName name="PAGE257" localSheetId="22">'pg. 31-32'!$S$1:$AF$79</definedName>
    <definedName name="PAGE257">'pg. 20'!$S$1:$AF$64</definedName>
    <definedName name="PAGE261" localSheetId="32">#REF!</definedName>
    <definedName name="PAGE261" localSheetId="31">#REF!</definedName>
    <definedName name="PAGE261" localSheetId="30">#REF!</definedName>
    <definedName name="PAGE261" localSheetId="33">#REF!</definedName>
    <definedName name="PAGE261">'pg. 33'!$A$1:$Q$77</definedName>
    <definedName name="PAGE262" localSheetId="32">#REF!</definedName>
    <definedName name="PAGE262" localSheetId="31">#REF!</definedName>
    <definedName name="PAGE262" localSheetId="30">#REF!</definedName>
    <definedName name="PAGE262" localSheetId="33">#REF!</definedName>
    <definedName name="PAGE262">'p. 34-35'!$A$1:$O$79</definedName>
    <definedName name="PAGE263" localSheetId="32">#REF!</definedName>
    <definedName name="PAGE263" localSheetId="31">#REF!</definedName>
    <definedName name="PAGE263" localSheetId="30">#REF!</definedName>
    <definedName name="PAGE263" localSheetId="33">#REF!</definedName>
    <definedName name="PAGE263">'p. 34-35'!$P$1:$AB$79</definedName>
    <definedName name="PAGE3">'pg. 1'!$A$1:$P$80</definedName>
    <definedName name="PAGE300" localSheetId="32">'p. 40A - BGC'!$A$1:$N$68</definedName>
    <definedName name="PAGE300" localSheetId="31">'p. 40A - MNG'!$A$1:$N$66</definedName>
    <definedName name="PAGE300" localSheetId="30">'p. 40A - Northern'!$A$1:$N$94</definedName>
    <definedName name="PAGE300" localSheetId="33">'p. 40A - Summit'!$A$1:$N$68</definedName>
    <definedName name="PAGE300" localSheetId="52">'p. 58'!$B$1:$K$71</definedName>
    <definedName name="PAGE300">'p. 38'!$A$1:$N$74</definedName>
    <definedName name="PAGE301" localSheetId="32">#REF!</definedName>
    <definedName name="PAGE301" localSheetId="31">#REF!</definedName>
    <definedName name="PAGE301" localSheetId="30">#REF!</definedName>
    <definedName name="PAGE301" localSheetId="33">#REF!</definedName>
    <definedName name="PAGE301">'p. 39'!$A$2:$F$73</definedName>
    <definedName name="PAGE320" localSheetId="32">#REF!</definedName>
    <definedName name="PAGE320" localSheetId="31">#REF!</definedName>
    <definedName name="PAGE320" localSheetId="30">#REF!</definedName>
    <definedName name="PAGE320" localSheetId="33">#REF!</definedName>
    <definedName name="PAGE320">'p. 41'!$A$1:$K$68</definedName>
    <definedName name="PAGE321" localSheetId="32">#REF!</definedName>
    <definedName name="PAGE321" localSheetId="31">#REF!</definedName>
    <definedName name="PAGE321" localSheetId="30">#REF!</definedName>
    <definedName name="PAGE321" localSheetId="33">#REF!</definedName>
    <definedName name="PAGE321">'p. 42'!$A$1:$H$68</definedName>
    <definedName name="PAGE322" localSheetId="32">#REF!</definedName>
    <definedName name="PAGE322" localSheetId="31">#REF!</definedName>
    <definedName name="PAGE322" localSheetId="30">#REF!</definedName>
    <definedName name="PAGE322" localSheetId="33">#REF!</definedName>
    <definedName name="PAGE322">'p. 43'!$A$1:$H$66</definedName>
    <definedName name="PAGE323" localSheetId="32">#REF!</definedName>
    <definedName name="PAGE323" localSheetId="31">#REF!</definedName>
    <definedName name="PAGE323" localSheetId="30">#REF!</definedName>
    <definedName name="PAGE323" localSheetId="33">#REF!</definedName>
    <definedName name="PAGE323">'p. 44'!$A$1:$G$60</definedName>
    <definedName name="PAGE324" localSheetId="32">#REF!</definedName>
    <definedName name="PAGE324" localSheetId="31">#REF!</definedName>
    <definedName name="PAGE324" localSheetId="30">#REF!</definedName>
    <definedName name="PAGE324" localSheetId="33">#REF!</definedName>
    <definedName name="PAGE324">'p. 45'!$A$1:$H$65</definedName>
    <definedName name="PAGE325" localSheetId="32">#REF!</definedName>
    <definedName name="PAGE325" localSheetId="31">#REF!</definedName>
    <definedName name="PAGE325" localSheetId="30">#REF!</definedName>
    <definedName name="PAGE325" localSheetId="33">#REF!</definedName>
    <definedName name="PAGE325">'p. 46'!$A$1:$G$73</definedName>
    <definedName name="PMENU" localSheetId="32">#REF!</definedName>
    <definedName name="PMENU" localSheetId="31">#REF!</definedName>
    <definedName name="PMENU" localSheetId="30">#REF!</definedName>
    <definedName name="PMENU" localSheetId="33">#REF!</definedName>
    <definedName name="PMENU">'pg. 22 - 27'!$AE$246</definedName>
    <definedName name="_xlnm.Print_Area" localSheetId="24">'p. 34-35'!$A$1:$AB$85</definedName>
    <definedName name="_xlnm.Print_Area" localSheetId="25">'p. 36'!$A$1:$Q$74</definedName>
    <definedName name="_xlnm.Print_Area" localSheetId="26">'p. 37'!$A$1:$O$70</definedName>
    <definedName name="_xlnm.Print_Area" localSheetId="27">'p. 38'!$A$1:$M$74</definedName>
    <definedName name="_xlnm.Print_Area" localSheetId="28">'p. 39'!$A$1:$F$74</definedName>
    <definedName name="_xlnm.Print_Area" localSheetId="29">'p. 40'!$A$2:$L$73</definedName>
    <definedName name="_xlnm.Print_Area" localSheetId="32">'p. 40A - BGC'!$A$2:$M$68</definedName>
    <definedName name="_xlnm.Print_Area" localSheetId="31">'p. 40A - MNG'!$A$2:$M$66</definedName>
    <definedName name="_xlnm.Print_Area" localSheetId="30">'p. 40A - Northern'!$A$2:$M$94</definedName>
    <definedName name="_xlnm.Print_Area" localSheetId="33">'p. 40A - Summit'!$A$2:$M$68</definedName>
    <definedName name="_xlnm.Print_Area" localSheetId="34">'p. 41'!$A$1:$K$69</definedName>
    <definedName name="_xlnm.Print_Area" localSheetId="35">'p. 42'!$A$1:$I$69</definedName>
    <definedName name="_xlnm.Print_Area" localSheetId="36">'p. 43'!$A$1:$I$67</definedName>
    <definedName name="_xlnm.Print_Area" localSheetId="37">'p. 44'!$A$1:$G$61</definedName>
    <definedName name="_xlnm.Print_Area" localSheetId="38">'p. 45'!$A$1:$H$66</definedName>
    <definedName name="_xlnm.Print_Area" localSheetId="39">'p. 46'!$A$1:$G$74</definedName>
    <definedName name="_xlnm.Print_Area" localSheetId="40">'p. 47'!$A$2:$Q$73</definedName>
    <definedName name="_xlnm.Print_Area" localSheetId="41">'p. 48'!$A$1:$Q$74</definedName>
    <definedName name="_xlnm.Print_Area" localSheetId="42">'p. 49'!$A$1:$Q$74</definedName>
    <definedName name="_xlnm.Print_Area" localSheetId="43">'p. 50'!$A$1:$Q$77</definedName>
    <definedName name="_xlnm.Print_Area" localSheetId="44">'p. 51'!$A$1:$Q$75</definedName>
    <definedName name="_xlnm.Print_Area" localSheetId="45">'p. 51a'!$A$1:$Q$75</definedName>
    <definedName name="_xlnm.Print_Area" localSheetId="46">'p. 52'!$A$1:$Q$75</definedName>
    <definedName name="_xlnm.Print_Area" localSheetId="47">'p. 53'!$A$1:$R$78</definedName>
    <definedName name="_xlnm.Print_Area" localSheetId="48">'p. 54'!$A$1:$Q$75</definedName>
    <definedName name="_xlnm.Print_Area" localSheetId="49">'p. 55'!$A$1:$Q$74</definedName>
    <definedName name="_xlnm.Print_Area" localSheetId="50">'p. 56'!$A$2:$H$73</definedName>
    <definedName name="_xlnm.Print_Area" localSheetId="51">'p. 57'!$A$1:$H$74</definedName>
    <definedName name="_xlnm.Print_Area" localSheetId="52">'p. 58'!$A$2:$K$72</definedName>
    <definedName name="_xlnm.Print_Area" localSheetId="53">'p. 59 Conversion  Factor'!$A$1:$Q$77</definedName>
    <definedName name="_xlnm.Print_Area" localSheetId="10">'pg 12-13'!$A$4:$AG$73</definedName>
    <definedName name="_xlnm.Print_Area" localSheetId="14">'pg 17-18'!$A$1:$O$130</definedName>
    <definedName name="_xlnm.Print_Area" localSheetId="1">'pg. 1'!$A$4:$P$79</definedName>
    <definedName name="_xlnm.Print_Area" localSheetId="9">'pg. 10-11'!$B$1:$O$151</definedName>
    <definedName name="_xlnm.Print_Area" localSheetId="11">'pg. 14'!$A$1:$Q$74</definedName>
    <definedName name="_xlnm.Print_Area" localSheetId="12">'pg. 15-16'!$A$1:$R$165</definedName>
    <definedName name="_xlnm.Print_Area" localSheetId="2">'pg. 2'!$B$1:$Q$73</definedName>
    <definedName name="_xlnm.Print_Area" localSheetId="16">'pg. 20'!$A$1:$R$57</definedName>
    <definedName name="_xlnm.Print_Area" localSheetId="17">'pg. 21'!$A$1:$J$58</definedName>
    <definedName name="_xlnm.Print_Area" localSheetId="18">'pg. 22 - 27'!$A$1:$AD$216</definedName>
    <definedName name="_xlnm.Print_Area" localSheetId="19">'pg. 28'!$A$1:$K$72</definedName>
    <definedName name="_xlnm.Print_Area" localSheetId="20">'pg. 29'!$A$1:$Q$74</definedName>
    <definedName name="_xlnm.Print_Area" localSheetId="3">'pg. 3'!$B$1:$P$73</definedName>
    <definedName name="_xlnm.Print_Area" localSheetId="21">'pg. 30'!$A$1:$Q$74</definedName>
    <definedName name="_xlnm.Print_Area" localSheetId="22">'pg. 31-32'!$A$1:$AF$80</definedName>
    <definedName name="_xlnm.Print_Area" localSheetId="23">'pg. 33'!$A$1:$Q$78</definedName>
    <definedName name="_xlnm.Print_Area" localSheetId="4">'pg. 4'!$A$4:$P$83</definedName>
    <definedName name="_xlnm.Print_Area" localSheetId="5">'pg. 5'!$B$1:$S$79</definedName>
    <definedName name="_xlnm.Print_Area" localSheetId="6">'pg. 6'!$B$1:$M$85</definedName>
    <definedName name="_xlnm.Print_Area" localSheetId="7">'pg. 7'!$B$1:$S$70</definedName>
    <definedName name="_xlnm.Print_Area" localSheetId="8">'pg. 8 -9'!$A$1:$J$128</definedName>
    <definedName name="Print_Area_MI" localSheetId="27">'p. 38'!$A$1:$N$65</definedName>
    <definedName name="Print_Area_MI" localSheetId="32">'p. 40A - BGC'!$A$1:$N$65</definedName>
    <definedName name="Print_Area_MI" localSheetId="31">'p. 40A - MNG'!$A$1:$N$63</definedName>
    <definedName name="Print_Area_MI" localSheetId="30">'p. 40A - Northern'!$A$1:$N$91</definedName>
    <definedName name="Print_Area_MI" localSheetId="33">'p. 40A - Summit'!$A$1:$N$65</definedName>
    <definedName name="Print_Area_MI" localSheetId="39">'p. 46'!$A$1:$K$68</definedName>
    <definedName name="Print_Area_MI" localSheetId="52">'p. 58'!$B$1:$K$62</definedName>
    <definedName name="Print_Area_MI" localSheetId="1">'pg. 1'!$A$1:$P$80</definedName>
    <definedName name="Print_Area_MI" localSheetId="9">'pg. 10-11'!$B$78:$O$151</definedName>
    <definedName name="Print_Area_MI" localSheetId="11">'pg. 14'!$B$1:$Q$72</definedName>
    <definedName name="Print_Area_MI" localSheetId="12">'pg. 15-16'!$B$1:$R$77</definedName>
    <definedName name="Print_Area_MI" localSheetId="2">'pg. 2'!$A$1:$Q$78</definedName>
    <definedName name="Print_Area_MI" localSheetId="18">'pg. 22 - 27'!$P$158:$AC$240</definedName>
    <definedName name="Print_Area_MI" localSheetId="3">'pg. 3'!$A$1:$P$76</definedName>
    <definedName name="Print_Area_MI" localSheetId="5">'pg. 5'!$A$1:$S$78</definedName>
    <definedName name="Print_Area_MI" localSheetId="6">'pg. 6'!$A$1:$M$88</definedName>
    <definedName name="Print_Area_MI" localSheetId="7">'pg. 7'!$B$1:$R$69</definedName>
    <definedName name="Print_Area_MI" localSheetId="8">'pg. 8 -9'!$A$1:$I$63</definedName>
    <definedName name="REPORT_DATE" localSheetId="32">#REF!</definedName>
    <definedName name="REPORT_DATE" localSheetId="31">#REF!</definedName>
    <definedName name="REPORT_DATE" localSheetId="30">#REF!</definedName>
    <definedName name="REPORT_DATE" localSheetId="33">#REF!</definedName>
    <definedName name="REPORT_DATE">'pg. 22 - 27'!$L$8</definedName>
    <definedName name="REPORT_YEAR" localSheetId="32">#REF!</definedName>
    <definedName name="REPORT_YEAR" localSheetId="31">#REF!</definedName>
    <definedName name="REPORT_YEAR" localSheetId="30">#REF!</definedName>
    <definedName name="REPORT_YEAR" localSheetId="33">#REF!</definedName>
    <definedName name="REPORT_YEAR">'pg. 22 - 27'!$N$8</definedName>
    <definedName name="respondent">'[2]Pg2 - Affiliated Interests'!$B$6</definedName>
    <definedName name="SCF" localSheetId="53">#REF!</definedName>
    <definedName name="SCF">#REF!</definedName>
    <definedName name="Z_0F9397AA_B4ED_47EF_BC79_BFEC0D3E0701_.wvu.PrintArea" localSheetId="24" hidden="1">'p. 34-35'!$A$1:$AB$85</definedName>
    <definedName name="Z_0F9397AA_B4ED_47EF_BC79_BFEC0D3E0701_.wvu.PrintArea" localSheetId="25" hidden="1">'p. 36'!$A$2:$Q$73</definedName>
    <definedName name="Z_0F9397AA_B4ED_47EF_BC79_BFEC0D3E0701_.wvu.PrintArea" localSheetId="26" hidden="1">'p. 37'!$B$1:$N$69</definedName>
    <definedName name="Z_0F9397AA_B4ED_47EF_BC79_BFEC0D3E0701_.wvu.PrintArea" localSheetId="27" hidden="1">'p. 38'!$A$1:$N$74</definedName>
    <definedName name="Z_0F9397AA_B4ED_47EF_BC79_BFEC0D3E0701_.wvu.PrintArea" localSheetId="28" hidden="1">'p. 39'!$A$3:$F$73</definedName>
    <definedName name="Z_0F9397AA_B4ED_47EF_BC79_BFEC0D3E0701_.wvu.PrintArea" localSheetId="29" hidden="1">'p. 40'!$A$2:$L$73</definedName>
    <definedName name="Z_0F9397AA_B4ED_47EF_BC79_BFEC0D3E0701_.wvu.PrintArea" localSheetId="32" hidden="1">'p. 40A - BGC'!$A$1:$N$68</definedName>
    <definedName name="Z_0F9397AA_B4ED_47EF_BC79_BFEC0D3E0701_.wvu.PrintArea" localSheetId="31" hidden="1">'p. 40A - MNG'!$A$1:$N$66</definedName>
    <definedName name="Z_0F9397AA_B4ED_47EF_BC79_BFEC0D3E0701_.wvu.PrintArea" localSheetId="30" hidden="1">'p. 40A - Northern'!$A$1:$N$94</definedName>
    <definedName name="Z_0F9397AA_B4ED_47EF_BC79_BFEC0D3E0701_.wvu.PrintArea" localSheetId="33" hidden="1">'p. 40A - Summit'!$A$1:$N$68</definedName>
    <definedName name="Z_0F9397AA_B4ED_47EF_BC79_BFEC0D3E0701_.wvu.PrintArea" localSheetId="34" hidden="1">'p. 41'!$A$2:$K$68</definedName>
    <definedName name="Z_0F9397AA_B4ED_47EF_BC79_BFEC0D3E0701_.wvu.PrintArea" localSheetId="35" hidden="1">'p. 42'!$A$2:$I$68</definedName>
    <definedName name="Z_0F9397AA_B4ED_47EF_BC79_BFEC0D3E0701_.wvu.PrintArea" localSheetId="36" hidden="1">'p. 43'!$A$1:$I$66</definedName>
    <definedName name="Z_0F9397AA_B4ED_47EF_BC79_BFEC0D3E0701_.wvu.PrintArea" localSheetId="37" hidden="1">'p. 44'!$A$1:$G$60</definedName>
    <definedName name="Z_0F9397AA_B4ED_47EF_BC79_BFEC0D3E0701_.wvu.PrintArea" localSheetId="38" hidden="1">'p. 45'!$A$1:$H$65</definedName>
    <definedName name="Z_0F9397AA_B4ED_47EF_BC79_BFEC0D3E0701_.wvu.PrintArea" localSheetId="39" hidden="1">'p. 46'!$A$1:$G$73</definedName>
    <definedName name="Z_0F9397AA_B4ED_47EF_BC79_BFEC0D3E0701_.wvu.PrintArea" localSheetId="40" hidden="1">'p. 47'!$A$2:$Q$73</definedName>
    <definedName name="Z_0F9397AA_B4ED_47EF_BC79_BFEC0D3E0701_.wvu.PrintArea" localSheetId="41" hidden="1">'p. 48'!$A$2:$Q$73</definedName>
    <definedName name="Z_0F9397AA_B4ED_47EF_BC79_BFEC0D3E0701_.wvu.PrintArea" localSheetId="42" hidden="1">'p. 49'!$A$2:$Q$73</definedName>
    <definedName name="Z_0F9397AA_B4ED_47EF_BC79_BFEC0D3E0701_.wvu.PrintArea" localSheetId="43" hidden="1">'p. 50'!$A$2:$Q$76</definedName>
    <definedName name="Z_0F9397AA_B4ED_47EF_BC79_BFEC0D3E0701_.wvu.PrintArea" localSheetId="44" hidden="1">'p. 51'!$A$2:$Q$74</definedName>
    <definedName name="Z_0F9397AA_B4ED_47EF_BC79_BFEC0D3E0701_.wvu.PrintArea" localSheetId="45" hidden="1">'p. 51a'!$A$2:$Q$74</definedName>
    <definedName name="Z_0F9397AA_B4ED_47EF_BC79_BFEC0D3E0701_.wvu.PrintArea" localSheetId="46" hidden="1">'p. 52'!$A$2:$Q$74</definedName>
    <definedName name="Z_0F9397AA_B4ED_47EF_BC79_BFEC0D3E0701_.wvu.PrintArea" localSheetId="47" hidden="1">'p. 53'!$A$2:$Q$77</definedName>
    <definedName name="Z_0F9397AA_B4ED_47EF_BC79_BFEC0D3E0701_.wvu.PrintArea" localSheetId="48" hidden="1">'p. 54'!$A$2:$Q$74</definedName>
    <definedName name="Z_0F9397AA_B4ED_47EF_BC79_BFEC0D3E0701_.wvu.PrintArea" localSheetId="49" hidden="1">'p. 55'!$A$2:$Q$73</definedName>
    <definedName name="Z_0F9397AA_B4ED_47EF_BC79_BFEC0D3E0701_.wvu.PrintArea" localSheetId="50" hidden="1">'p. 56'!$A$2:$H$73</definedName>
    <definedName name="Z_0F9397AA_B4ED_47EF_BC79_BFEC0D3E0701_.wvu.PrintArea" localSheetId="51" hidden="1">'p. 57'!$A$2:$H$73</definedName>
    <definedName name="Z_0F9397AA_B4ED_47EF_BC79_BFEC0D3E0701_.wvu.PrintArea" localSheetId="52" hidden="1">'p. 58'!$A$2:$K$72</definedName>
    <definedName name="Z_0F9397AA_B4ED_47EF_BC79_BFEC0D3E0701_.wvu.PrintArea" localSheetId="53" hidden="1">'p. 59 Conversion  Factor'!$A$2:$Q$76</definedName>
    <definedName name="Z_0F9397AA_B4ED_47EF_BC79_BFEC0D3E0701_.wvu.PrintArea" localSheetId="10" hidden="1">'pg 12-13'!$A$4:$AG$73</definedName>
    <definedName name="Z_0F9397AA_B4ED_47EF_BC79_BFEC0D3E0701_.wvu.PrintArea" localSheetId="14" hidden="1">'pg 17-18'!$A$1:$N$129</definedName>
    <definedName name="Z_0F9397AA_B4ED_47EF_BC79_BFEC0D3E0701_.wvu.PrintArea" localSheetId="1" hidden="1">'pg. 1'!$A$4:$P$79</definedName>
    <definedName name="Z_0F9397AA_B4ED_47EF_BC79_BFEC0D3E0701_.wvu.PrintArea" localSheetId="9" hidden="1">'pg. 10-11'!$B$1:$O$151</definedName>
    <definedName name="Z_0F9397AA_B4ED_47EF_BC79_BFEC0D3E0701_.wvu.PrintArea" localSheetId="11" hidden="1">'pg. 14'!$B$2:$Q$72</definedName>
    <definedName name="Z_0F9397AA_B4ED_47EF_BC79_BFEC0D3E0701_.wvu.PrintArea" localSheetId="12" hidden="1">'pg. 15-16'!$B$4:$R$164</definedName>
    <definedName name="Z_0F9397AA_B4ED_47EF_BC79_BFEC0D3E0701_.wvu.PrintArea" localSheetId="2" hidden="1">'pg. 2'!$A$5:$Q$72</definedName>
    <definedName name="Z_0F9397AA_B4ED_47EF_BC79_BFEC0D3E0701_.wvu.PrintArea" localSheetId="16" hidden="1">'pg. 20'!$A$2:$Q$56</definedName>
    <definedName name="Z_0F9397AA_B4ED_47EF_BC79_BFEC0D3E0701_.wvu.PrintArea" localSheetId="17" hidden="1">'pg. 21'!$A$2:$K$56</definedName>
    <definedName name="Z_0F9397AA_B4ED_47EF_BC79_BFEC0D3E0701_.wvu.PrintArea" localSheetId="18" hidden="1">'pg. 22 - 27'!$A$4:$AC$218</definedName>
    <definedName name="Z_0F9397AA_B4ED_47EF_BC79_BFEC0D3E0701_.wvu.PrintArea" localSheetId="19" hidden="1">'pg. 28'!$A$1:$I$70</definedName>
    <definedName name="Z_0F9397AA_B4ED_47EF_BC79_BFEC0D3E0701_.wvu.PrintArea" localSheetId="20" hidden="1">'pg. 29'!$A$2:$Q$73</definedName>
    <definedName name="Z_0F9397AA_B4ED_47EF_BC79_BFEC0D3E0701_.wvu.PrintArea" localSheetId="3" hidden="1">'pg. 3'!$A$4:$P$72</definedName>
    <definedName name="Z_0F9397AA_B4ED_47EF_BC79_BFEC0D3E0701_.wvu.PrintArea" localSheetId="21" hidden="1">'pg. 30'!$A$2:$Q$73</definedName>
    <definedName name="Z_0F9397AA_B4ED_47EF_BC79_BFEC0D3E0701_.wvu.PrintArea" localSheetId="22" hidden="1">'pg. 31-32'!$B$4:$AF$79</definedName>
    <definedName name="Z_0F9397AA_B4ED_47EF_BC79_BFEC0D3E0701_.wvu.PrintArea" localSheetId="23" hidden="1">'pg. 33'!$B$3:$Q$77</definedName>
    <definedName name="Z_0F9397AA_B4ED_47EF_BC79_BFEC0D3E0701_.wvu.PrintArea" localSheetId="4" hidden="1">'pg. 4'!$A$4:$P$83</definedName>
    <definedName name="Z_0F9397AA_B4ED_47EF_BC79_BFEC0D3E0701_.wvu.PrintArea" localSheetId="5" hidden="1">'pg. 5'!$A$4:$S$78</definedName>
    <definedName name="Z_0F9397AA_B4ED_47EF_BC79_BFEC0D3E0701_.wvu.PrintArea" localSheetId="6" hidden="1">'pg. 6'!$A$4:$M$84</definedName>
    <definedName name="Z_0F9397AA_B4ED_47EF_BC79_BFEC0D3E0701_.wvu.PrintArea" localSheetId="7" hidden="1">'pg. 7'!$B$5:$S$69</definedName>
    <definedName name="Z_0F9397AA_B4ED_47EF_BC79_BFEC0D3E0701_.wvu.PrintArea" localSheetId="8" hidden="1">'pg. 8 -9'!$A$1:$J$127</definedName>
    <definedName name="Z_186A0260_DB8C_42F6_ADCE_9C35D9933D5B_.wvu.PrintArea" localSheetId="24" hidden="1">'p. 34-35'!$A$1:$AB$85</definedName>
    <definedName name="Z_186A0260_DB8C_42F6_ADCE_9C35D9933D5B_.wvu.PrintArea" localSheetId="25" hidden="1">'p. 36'!$A$1:$Q$74</definedName>
    <definedName name="Z_186A0260_DB8C_42F6_ADCE_9C35D9933D5B_.wvu.PrintArea" localSheetId="26" hidden="1">'p. 37'!$A$1:$O$70</definedName>
    <definedName name="Z_186A0260_DB8C_42F6_ADCE_9C35D9933D5B_.wvu.PrintArea" localSheetId="27" hidden="1">'p. 38'!$A$1:$N$75</definedName>
    <definedName name="Z_186A0260_DB8C_42F6_ADCE_9C35D9933D5B_.wvu.PrintArea" localSheetId="28" hidden="1">'p. 39'!$A$1:$F$74</definedName>
    <definedName name="Z_186A0260_DB8C_42F6_ADCE_9C35D9933D5B_.wvu.PrintArea" localSheetId="29" hidden="1">'p. 40'!$A$2:$L$73</definedName>
    <definedName name="Z_186A0260_DB8C_42F6_ADCE_9C35D9933D5B_.wvu.PrintArea" localSheetId="32" hidden="1">'p. 40A - BGC'!$A$1:$N$69</definedName>
    <definedName name="Z_186A0260_DB8C_42F6_ADCE_9C35D9933D5B_.wvu.PrintArea" localSheetId="31" hidden="1">'p. 40A - MNG'!$A$1:$N$67</definedName>
    <definedName name="Z_186A0260_DB8C_42F6_ADCE_9C35D9933D5B_.wvu.PrintArea" localSheetId="30" hidden="1">'p. 40A - Northern'!$A$1:$N$95</definedName>
    <definedName name="Z_186A0260_DB8C_42F6_ADCE_9C35D9933D5B_.wvu.PrintArea" localSheetId="33" hidden="1">'p. 40A - Summit'!$A$1:$N$69</definedName>
    <definedName name="Z_186A0260_DB8C_42F6_ADCE_9C35D9933D5B_.wvu.PrintArea" localSheetId="34" hidden="1">'p. 41'!$A$1:$K$69</definedName>
    <definedName name="Z_186A0260_DB8C_42F6_ADCE_9C35D9933D5B_.wvu.PrintArea" localSheetId="35" hidden="1">'p. 42'!$A$1:$I$69</definedName>
    <definedName name="Z_186A0260_DB8C_42F6_ADCE_9C35D9933D5B_.wvu.PrintArea" localSheetId="36" hidden="1">'p. 43'!$A$1:$I$67</definedName>
    <definedName name="Z_186A0260_DB8C_42F6_ADCE_9C35D9933D5B_.wvu.PrintArea" localSheetId="37" hidden="1">'p. 44'!$A$1:$G$61</definedName>
    <definedName name="Z_186A0260_DB8C_42F6_ADCE_9C35D9933D5B_.wvu.PrintArea" localSheetId="38" hidden="1">'p. 45'!$A$1:$H$66</definedName>
    <definedName name="Z_186A0260_DB8C_42F6_ADCE_9C35D9933D5B_.wvu.PrintArea" localSheetId="39" hidden="1">'p. 46'!$A$1:$G$74</definedName>
    <definedName name="Z_186A0260_DB8C_42F6_ADCE_9C35D9933D5B_.wvu.PrintArea" localSheetId="40" hidden="1">'p. 47'!$A$2:$Q$73</definedName>
    <definedName name="Z_186A0260_DB8C_42F6_ADCE_9C35D9933D5B_.wvu.PrintArea" localSheetId="41" hidden="1">'p. 48'!$A$1:$Q$74</definedName>
    <definedName name="Z_186A0260_DB8C_42F6_ADCE_9C35D9933D5B_.wvu.PrintArea" localSheetId="42" hidden="1">'p. 49'!$A$1:$Q$74</definedName>
    <definedName name="Z_186A0260_DB8C_42F6_ADCE_9C35D9933D5B_.wvu.PrintArea" localSheetId="43" hidden="1">'p. 50'!$A$1:$Q$77</definedName>
    <definedName name="Z_186A0260_DB8C_42F6_ADCE_9C35D9933D5B_.wvu.PrintArea" localSheetId="44" hidden="1">'p. 51'!$A$1:$Q$75</definedName>
    <definedName name="Z_186A0260_DB8C_42F6_ADCE_9C35D9933D5B_.wvu.PrintArea" localSheetId="45" hidden="1">'p. 51a'!$A$1:$Q$75</definedName>
    <definedName name="Z_186A0260_DB8C_42F6_ADCE_9C35D9933D5B_.wvu.PrintArea" localSheetId="46" hidden="1">'p. 52'!$A$1:$Q$75</definedName>
    <definedName name="Z_186A0260_DB8C_42F6_ADCE_9C35D9933D5B_.wvu.PrintArea" localSheetId="47" hidden="1">'p. 53'!$A$1:$R$78</definedName>
    <definedName name="Z_186A0260_DB8C_42F6_ADCE_9C35D9933D5B_.wvu.PrintArea" localSheetId="48" hidden="1">'p. 54'!$A$1:$Q$75</definedName>
    <definedName name="Z_186A0260_DB8C_42F6_ADCE_9C35D9933D5B_.wvu.PrintArea" localSheetId="49" hidden="1">'p. 55'!$A$1:$Q$74</definedName>
    <definedName name="Z_186A0260_DB8C_42F6_ADCE_9C35D9933D5B_.wvu.PrintArea" localSheetId="50" hidden="1">'p. 56'!$A$2:$H$73</definedName>
    <definedName name="Z_186A0260_DB8C_42F6_ADCE_9C35D9933D5B_.wvu.PrintArea" localSheetId="51" hidden="1">'p. 57'!$A$1:$H$74</definedName>
    <definedName name="Z_186A0260_DB8C_42F6_ADCE_9C35D9933D5B_.wvu.PrintArea" localSheetId="52" hidden="1">'p. 58'!$A$2:$K$72</definedName>
    <definedName name="Z_186A0260_DB8C_42F6_ADCE_9C35D9933D5B_.wvu.PrintArea" localSheetId="53" hidden="1">'p. 59 Conversion  Factor'!$A$1:$Q$77</definedName>
    <definedName name="Z_186A0260_DB8C_42F6_ADCE_9C35D9933D5B_.wvu.PrintArea" localSheetId="10" hidden="1">'pg 12-13'!$A$4:$AG$73</definedName>
    <definedName name="Z_186A0260_DB8C_42F6_ADCE_9C35D9933D5B_.wvu.PrintArea" localSheetId="14" hidden="1">'pg 17-18'!$A$1:$O$130</definedName>
    <definedName name="Z_186A0260_DB8C_42F6_ADCE_9C35D9933D5B_.wvu.PrintArea" localSheetId="1" hidden="1">'pg. 1'!$A$4:$P$79</definedName>
    <definedName name="Z_186A0260_DB8C_42F6_ADCE_9C35D9933D5B_.wvu.PrintArea" localSheetId="9" hidden="1">'pg. 10-11'!$B$1:$O$151</definedName>
    <definedName name="Z_186A0260_DB8C_42F6_ADCE_9C35D9933D5B_.wvu.PrintArea" localSheetId="11" hidden="1">'pg. 14'!$A$1:$Q$74</definedName>
    <definedName name="Z_186A0260_DB8C_42F6_ADCE_9C35D9933D5B_.wvu.PrintArea" localSheetId="12" hidden="1">'pg. 15-16'!$A$1:$R$165</definedName>
    <definedName name="Z_186A0260_DB8C_42F6_ADCE_9C35D9933D5B_.wvu.PrintArea" localSheetId="2" hidden="1">'pg. 2'!$B$1:$Q$73</definedName>
    <definedName name="Z_186A0260_DB8C_42F6_ADCE_9C35D9933D5B_.wvu.PrintArea" localSheetId="16" hidden="1">'pg. 20'!$A$1:$R$57</definedName>
    <definedName name="Z_186A0260_DB8C_42F6_ADCE_9C35D9933D5B_.wvu.PrintArea" localSheetId="17" hidden="1">'pg. 21'!$A$1:$J$58</definedName>
    <definedName name="Z_186A0260_DB8C_42F6_ADCE_9C35D9933D5B_.wvu.PrintArea" localSheetId="18" hidden="1">'pg. 22 - 27'!$A$1:$AD$216</definedName>
    <definedName name="Z_186A0260_DB8C_42F6_ADCE_9C35D9933D5B_.wvu.PrintArea" localSheetId="19" hidden="1">'pg. 28'!$A$1:$K$72</definedName>
    <definedName name="Z_186A0260_DB8C_42F6_ADCE_9C35D9933D5B_.wvu.PrintArea" localSheetId="20" hidden="1">'pg. 29'!$A$1:$Q$74</definedName>
    <definedName name="Z_186A0260_DB8C_42F6_ADCE_9C35D9933D5B_.wvu.PrintArea" localSheetId="3" hidden="1">'pg. 3'!$B$1:$P$73</definedName>
    <definedName name="Z_186A0260_DB8C_42F6_ADCE_9C35D9933D5B_.wvu.PrintArea" localSheetId="21" hidden="1">'pg. 30'!$A$1:$Q$74</definedName>
    <definedName name="Z_186A0260_DB8C_42F6_ADCE_9C35D9933D5B_.wvu.PrintArea" localSheetId="22" hidden="1">'pg. 31-32'!$A$1:$AF$80</definedName>
    <definedName name="Z_186A0260_DB8C_42F6_ADCE_9C35D9933D5B_.wvu.PrintArea" localSheetId="23" hidden="1">'pg. 33'!$A$1:$Q$78</definedName>
    <definedName name="Z_186A0260_DB8C_42F6_ADCE_9C35D9933D5B_.wvu.PrintArea" localSheetId="4" hidden="1">'pg. 4'!$A$4:$P$83</definedName>
    <definedName name="Z_186A0260_DB8C_42F6_ADCE_9C35D9933D5B_.wvu.PrintArea" localSheetId="5" hidden="1">'pg. 5'!$B$1:$S$79</definedName>
    <definedName name="Z_186A0260_DB8C_42F6_ADCE_9C35D9933D5B_.wvu.PrintArea" localSheetId="6" hidden="1">'pg. 6'!$B$1:$M$85</definedName>
    <definedName name="Z_186A0260_DB8C_42F6_ADCE_9C35D9933D5B_.wvu.PrintArea" localSheetId="7" hidden="1">'pg. 7'!$B$1:$S$70</definedName>
    <definedName name="Z_186A0260_DB8C_42F6_ADCE_9C35D9933D5B_.wvu.PrintArea" localSheetId="8" hidden="1">'pg. 8 -9'!$A$1:$J$128</definedName>
    <definedName name="Z_3336704C_C86D_41A0_9B04_03A25221C3F1_.wvu.PrintArea" localSheetId="24" hidden="1">'p. 34-35'!$A$1:$AB$85</definedName>
    <definedName name="Z_3336704C_C86D_41A0_9B04_03A25221C3F1_.wvu.PrintArea" localSheetId="25" hidden="1">'p. 36'!$A$1:$Q$74</definedName>
    <definedName name="Z_3336704C_C86D_41A0_9B04_03A25221C3F1_.wvu.PrintArea" localSheetId="26" hidden="1">'p. 37'!$A$1:$O$70</definedName>
    <definedName name="Z_3336704C_C86D_41A0_9B04_03A25221C3F1_.wvu.PrintArea" localSheetId="27" hidden="1">'p. 38'!$A$1:$N$75</definedName>
    <definedName name="Z_3336704C_C86D_41A0_9B04_03A25221C3F1_.wvu.PrintArea" localSheetId="28" hidden="1">'p. 39'!$A$1:$F$74</definedName>
    <definedName name="Z_3336704C_C86D_41A0_9B04_03A25221C3F1_.wvu.PrintArea" localSheetId="29" hidden="1">'p. 40'!$A$2:$L$73</definedName>
    <definedName name="Z_3336704C_C86D_41A0_9B04_03A25221C3F1_.wvu.PrintArea" localSheetId="32" hidden="1">'p. 40A - BGC'!$A$1:$N$69</definedName>
    <definedName name="Z_3336704C_C86D_41A0_9B04_03A25221C3F1_.wvu.PrintArea" localSheetId="31" hidden="1">'p. 40A - MNG'!$A$1:$N$67</definedName>
    <definedName name="Z_3336704C_C86D_41A0_9B04_03A25221C3F1_.wvu.PrintArea" localSheetId="30" hidden="1">'p. 40A - Northern'!$A$1:$N$95</definedName>
    <definedName name="Z_3336704C_C86D_41A0_9B04_03A25221C3F1_.wvu.PrintArea" localSheetId="33" hidden="1">'p. 40A - Summit'!$A$1:$N$69</definedName>
    <definedName name="Z_3336704C_C86D_41A0_9B04_03A25221C3F1_.wvu.PrintArea" localSheetId="34" hidden="1">'p. 41'!$A$1:$K$69</definedName>
    <definedName name="Z_3336704C_C86D_41A0_9B04_03A25221C3F1_.wvu.PrintArea" localSheetId="35" hidden="1">'p. 42'!$A$1:$I$69</definedName>
    <definedName name="Z_3336704C_C86D_41A0_9B04_03A25221C3F1_.wvu.PrintArea" localSheetId="36" hidden="1">'p. 43'!$A$1:$I$67</definedName>
    <definedName name="Z_3336704C_C86D_41A0_9B04_03A25221C3F1_.wvu.PrintArea" localSheetId="37" hidden="1">'p. 44'!$A$1:$G$61</definedName>
    <definedName name="Z_3336704C_C86D_41A0_9B04_03A25221C3F1_.wvu.PrintArea" localSheetId="38" hidden="1">'p. 45'!$A$1:$H$66</definedName>
    <definedName name="Z_3336704C_C86D_41A0_9B04_03A25221C3F1_.wvu.PrintArea" localSheetId="39" hidden="1">'p. 46'!$A$1:$G$74</definedName>
    <definedName name="Z_3336704C_C86D_41A0_9B04_03A25221C3F1_.wvu.PrintArea" localSheetId="40" hidden="1">'p. 47'!$A$2:$Q$73</definedName>
    <definedName name="Z_3336704C_C86D_41A0_9B04_03A25221C3F1_.wvu.PrintArea" localSheetId="41" hidden="1">'p. 48'!$A$1:$Q$74</definedName>
    <definedName name="Z_3336704C_C86D_41A0_9B04_03A25221C3F1_.wvu.PrintArea" localSheetId="42" hidden="1">'p. 49'!$A$1:$Q$74</definedName>
    <definedName name="Z_3336704C_C86D_41A0_9B04_03A25221C3F1_.wvu.PrintArea" localSheetId="43" hidden="1">'p. 50'!$A$1:$Q$77</definedName>
    <definedName name="Z_3336704C_C86D_41A0_9B04_03A25221C3F1_.wvu.PrintArea" localSheetId="44" hidden="1">'p. 51'!$A$1:$Q$75</definedName>
    <definedName name="Z_3336704C_C86D_41A0_9B04_03A25221C3F1_.wvu.PrintArea" localSheetId="45" hidden="1">'p. 51a'!$A$1:$Q$75</definedName>
    <definedName name="Z_3336704C_C86D_41A0_9B04_03A25221C3F1_.wvu.PrintArea" localSheetId="46" hidden="1">'p. 52'!$A$1:$Q$75</definedName>
    <definedName name="Z_3336704C_C86D_41A0_9B04_03A25221C3F1_.wvu.PrintArea" localSheetId="47" hidden="1">'p. 53'!$A$1:$R$78</definedName>
    <definedName name="Z_3336704C_C86D_41A0_9B04_03A25221C3F1_.wvu.PrintArea" localSheetId="48" hidden="1">'p. 54'!$A$1:$Q$75</definedName>
    <definedName name="Z_3336704C_C86D_41A0_9B04_03A25221C3F1_.wvu.PrintArea" localSheetId="49" hidden="1">'p. 55'!$A$1:$Q$74</definedName>
    <definedName name="Z_3336704C_C86D_41A0_9B04_03A25221C3F1_.wvu.PrintArea" localSheetId="50" hidden="1">'p. 56'!$A$2:$H$73</definedName>
    <definedName name="Z_3336704C_C86D_41A0_9B04_03A25221C3F1_.wvu.PrintArea" localSheetId="51" hidden="1">'p. 57'!$A$1:$H$74</definedName>
    <definedName name="Z_3336704C_C86D_41A0_9B04_03A25221C3F1_.wvu.PrintArea" localSheetId="52" hidden="1">'p. 58'!$A$2:$K$72</definedName>
    <definedName name="Z_3336704C_C86D_41A0_9B04_03A25221C3F1_.wvu.PrintArea" localSheetId="53" hidden="1">'p. 59 Conversion  Factor'!$A$1:$Q$77</definedName>
    <definedName name="Z_3336704C_C86D_41A0_9B04_03A25221C3F1_.wvu.PrintArea" localSheetId="10" hidden="1">'pg 12-13'!$A$4:$AG$73</definedName>
    <definedName name="Z_3336704C_C86D_41A0_9B04_03A25221C3F1_.wvu.PrintArea" localSheetId="14" hidden="1">'pg 17-18'!$A$1:$O$130</definedName>
    <definedName name="Z_3336704C_C86D_41A0_9B04_03A25221C3F1_.wvu.PrintArea" localSheetId="1" hidden="1">'pg. 1'!$A$4:$P$79</definedName>
    <definedName name="Z_3336704C_C86D_41A0_9B04_03A25221C3F1_.wvu.PrintArea" localSheetId="9" hidden="1">'pg. 10-11'!$B$1:$O$151</definedName>
    <definedName name="Z_3336704C_C86D_41A0_9B04_03A25221C3F1_.wvu.PrintArea" localSheetId="11" hidden="1">'pg. 14'!$A$1:$Q$74</definedName>
    <definedName name="Z_3336704C_C86D_41A0_9B04_03A25221C3F1_.wvu.PrintArea" localSheetId="12" hidden="1">'pg. 15-16'!$A$1:$R$165</definedName>
    <definedName name="Z_3336704C_C86D_41A0_9B04_03A25221C3F1_.wvu.PrintArea" localSheetId="2" hidden="1">'pg. 2'!$B$1:$Q$73</definedName>
    <definedName name="Z_3336704C_C86D_41A0_9B04_03A25221C3F1_.wvu.PrintArea" localSheetId="16" hidden="1">'pg. 20'!$A$1:$R$57</definedName>
    <definedName name="Z_3336704C_C86D_41A0_9B04_03A25221C3F1_.wvu.PrintArea" localSheetId="17" hidden="1">'pg. 21'!$A$1:$J$58</definedName>
    <definedName name="Z_3336704C_C86D_41A0_9B04_03A25221C3F1_.wvu.PrintArea" localSheetId="18" hidden="1">'pg. 22 - 27'!$A$1:$AD$216</definedName>
    <definedName name="Z_3336704C_C86D_41A0_9B04_03A25221C3F1_.wvu.PrintArea" localSheetId="19" hidden="1">'pg. 28'!$A$1:$K$72</definedName>
    <definedName name="Z_3336704C_C86D_41A0_9B04_03A25221C3F1_.wvu.PrintArea" localSheetId="20" hidden="1">'pg. 29'!$A$1:$Q$74</definedName>
    <definedName name="Z_3336704C_C86D_41A0_9B04_03A25221C3F1_.wvu.PrintArea" localSheetId="3" hidden="1">'pg. 3'!$B$1:$P$73</definedName>
    <definedName name="Z_3336704C_C86D_41A0_9B04_03A25221C3F1_.wvu.PrintArea" localSheetId="21" hidden="1">'pg. 30'!$A$1:$Q$74</definedName>
    <definedName name="Z_3336704C_C86D_41A0_9B04_03A25221C3F1_.wvu.PrintArea" localSheetId="22" hidden="1">'pg. 31-32'!$A$1:$AF$80</definedName>
    <definedName name="Z_3336704C_C86D_41A0_9B04_03A25221C3F1_.wvu.PrintArea" localSheetId="23" hidden="1">'pg. 33'!$A$1:$Q$78</definedName>
    <definedName name="Z_3336704C_C86D_41A0_9B04_03A25221C3F1_.wvu.PrintArea" localSheetId="4" hidden="1">'pg. 4'!$A$4:$P$83</definedName>
    <definedName name="Z_3336704C_C86D_41A0_9B04_03A25221C3F1_.wvu.PrintArea" localSheetId="5" hidden="1">'pg. 5'!$B$1:$S$79</definedName>
    <definedName name="Z_3336704C_C86D_41A0_9B04_03A25221C3F1_.wvu.PrintArea" localSheetId="6" hidden="1">'pg. 6'!$B$1:$M$85</definedName>
    <definedName name="Z_3336704C_C86D_41A0_9B04_03A25221C3F1_.wvu.PrintArea" localSheetId="7" hidden="1">'pg. 7'!$B$1:$S$70</definedName>
    <definedName name="Z_3336704C_C86D_41A0_9B04_03A25221C3F1_.wvu.PrintArea" localSheetId="8" hidden="1">'pg. 8 -9'!$A$1:$J$128</definedName>
    <definedName name="Z_56D44596_4A75_4B45_B852_2389F2F06E07_.wvu.PrintArea" localSheetId="24" hidden="1">'p. 34-35'!$A$1:$AB$85</definedName>
    <definedName name="Z_56D44596_4A75_4B45_B852_2389F2F06E07_.wvu.PrintArea" localSheetId="25" hidden="1">'p. 36'!$A$1:$Q$74</definedName>
    <definedName name="Z_56D44596_4A75_4B45_B852_2389F2F06E07_.wvu.PrintArea" localSheetId="26" hidden="1">'p. 37'!$A$1:$O$70</definedName>
    <definedName name="Z_56D44596_4A75_4B45_B852_2389F2F06E07_.wvu.PrintArea" localSheetId="27" hidden="1">'p. 38'!$A$1:$N$75</definedName>
    <definedName name="Z_56D44596_4A75_4B45_B852_2389F2F06E07_.wvu.PrintArea" localSheetId="28" hidden="1">'p. 39'!$A$1:$F$74</definedName>
    <definedName name="Z_56D44596_4A75_4B45_B852_2389F2F06E07_.wvu.PrintArea" localSheetId="29" hidden="1">'p. 40'!$A$2:$L$73</definedName>
    <definedName name="Z_56D44596_4A75_4B45_B852_2389F2F06E07_.wvu.PrintArea" localSheetId="32" hidden="1">'p. 40A - BGC'!$A$1:$N$69</definedName>
    <definedName name="Z_56D44596_4A75_4B45_B852_2389F2F06E07_.wvu.PrintArea" localSheetId="31" hidden="1">'p. 40A - MNG'!$A$1:$N$67</definedName>
    <definedName name="Z_56D44596_4A75_4B45_B852_2389F2F06E07_.wvu.PrintArea" localSheetId="30" hidden="1">'p. 40A - Northern'!$A$1:$N$95</definedName>
    <definedName name="Z_56D44596_4A75_4B45_B852_2389F2F06E07_.wvu.PrintArea" localSheetId="33" hidden="1">'p. 40A - Summit'!$A$1:$N$69</definedName>
    <definedName name="Z_56D44596_4A75_4B45_B852_2389F2F06E07_.wvu.PrintArea" localSheetId="34" hidden="1">'p. 41'!$A$1:$K$69</definedName>
    <definedName name="Z_56D44596_4A75_4B45_B852_2389F2F06E07_.wvu.PrintArea" localSheetId="35" hidden="1">'p. 42'!$A$1:$I$69</definedName>
    <definedName name="Z_56D44596_4A75_4B45_B852_2389F2F06E07_.wvu.PrintArea" localSheetId="36" hidden="1">'p. 43'!$A$1:$I$67</definedName>
    <definedName name="Z_56D44596_4A75_4B45_B852_2389F2F06E07_.wvu.PrintArea" localSheetId="37" hidden="1">'p. 44'!$A$1:$G$61</definedName>
    <definedName name="Z_56D44596_4A75_4B45_B852_2389F2F06E07_.wvu.PrintArea" localSheetId="38" hidden="1">'p. 45'!$A$1:$H$66</definedName>
    <definedName name="Z_56D44596_4A75_4B45_B852_2389F2F06E07_.wvu.PrintArea" localSheetId="39" hidden="1">'p. 46'!$A$1:$G$74</definedName>
    <definedName name="Z_56D44596_4A75_4B45_B852_2389F2F06E07_.wvu.PrintArea" localSheetId="40" hidden="1">'p. 47'!$A$2:$Q$73</definedName>
    <definedName name="Z_56D44596_4A75_4B45_B852_2389F2F06E07_.wvu.PrintArea" localSheetId="41" hidden="1">'p. 48'!$A$1:$Q$74</definedName>
    <definedName name="Z_56D44596_4A75_4B45_B852_2389F2F06E07_.wvu.PrintArea" localSheetId="42" hidden="1">'p. 49'!$A$1:$Q$74</definedName>
    <definedName name="Z_56D44596_4A75_4B45_B852_2389F2F06E07_.wvu.PrintArea" localSheetId="43" hidden="1">'p. 50'!$A$1:$Q$77</definedName>
    <definedName name="Z_56D44596_4A75_4B45_B852_2389F2F06E07_.wvu.PrintArea" localSheetId="44" hidden="1">'p. 51'!$A$1:$Q$75</definedName>
    <definedName name="Z_56D44596_4A75_4B45_B852_2389F2F06E07_.wvu.PrintArea" localSheetId="45" hidden="1">'p. 51a'!$A$1:$Q$75</definedName>
    <definedName name="Z_56D44596_4A75_4B45_B852_2389F2F06E07_.wvu.PrintArea" localSheetId="46" hidden="1">'p. 52'!$A$1:$Q$75</definedName>
    <definedName name="Z_56D44596_4A75_4B45_B852_2389F2F06E07_.wvu.PrintArea" localSheetId="47" hidden="1">'p. 53'!$A$1:$R$78</definedName>
    <definedName name="Z_56D44596_4A75_4B45_B852_2389F2F06E07_.wvu.PrintArea" localSheetId="48" hidden="1">'p. 54'!$A$1:$Q$75</definedName>
    <definedName name="Z_56D44596_4A75_4B45_B852_2389F2F06E07_.wvu.PrintArea" localSheetId="49" hidden="1">'p. 55'!$A$1:$Q$74</definedName>
    <definedName name="Z_56D44596_4A75_4B45_B852_2389F2F06E07_.wvu.PrintArea" localSheetId="50" hidden="1">'p. 56'!$A$2:$H$73</definedName>
    <definedName name="Z_56D44596_4A75_4B45_B852_2389F2F06E07_.wvu.PrintArea" localSheetId="51" hidden="1">'p. 57'!$A$1:$H$74</definedName>
    <definedName name="Z_56D44596_4A75_4B45_B852_2389F2F06E07_.wvu.PrintArea" localSheetId="52" hidden="1">'p. 58'!$A$2:$K$72</definedName>
    <definedName name="Z_56D44596_4A75_4B45_B852_2389F2F06E07_.wvu.PrintArea" localSheetId="53" hidden="1">'p. 59 Conversion  Factor'!$A$1:$Q$77</definedName>
    <definedName name="Z_56D44596_4A75_4B45_B852_2389F2F06E07_.wvu.PrintArea" localSheetId="10" hidden="1">'pg 12-13'!$A$4:$AG$73</definedName>
    <definedName name="Z_56D44596_4A75_4B45_B852_2389F2F06E07_.wvu.PrintArea" localSheetId="14" hidden="1">'pg 17-18'!$A$1:$O$130</definedName>
    <definedName name="Z_56D44596_4A75_4B45_B852_2389F2F06E07_.wvu.PrintArea" localSheetId="1" hidden="1">'pg. 1'!$A$4:$P$79</definedName>
    <definedName name="Z_56D44596_4A75_4B45_B852_2389F2F06E07_.wvu.PrintArea" localSheetId="9" hidden="1">'pg. 10-11'!$B$1:$O$151</definedName>
    <definedName name="Z_56D44596_4A75_4B45_B852_2389F2F06E07_.wvu.PrintArea" localSheetId="11" hidden="1">'pg. 14'!$A$1:$Q$74</definedName>
    <definedName name="Z_56D44596_4A75_4B45_B852_2389F2F06E07_.wvu.PrintArea" localSheetId="12" hidden="1">'pg. 15-16'!$A$1:$R$165</definedName>
    <definedName name="Z_56D44596_4A75_4B45_B852_2389F2F06E07_.wvu.PrintArea" localSheetId="2" hidden="1">'pg. 2'!$B$1:$Q$73</definedName>
    <definedName name="Z_56D44596_4A75_4B45_B852_2389F2F06E07_.wvu.PrintArea" localSheetId="16" hidden="1">'pg. 20'!$A$1:$R$57</definedName>
    <definedName name="Z_56D44596_4A75_4B45_B852_2389F2F06E07_.wvu.PrintArea" localSheetId="17" hidden="1">'pg. 21'!$A$1:$J$58</definedName>
    <definedName name="Z_56D44596_4A75_4B45_B852_2389F2F06E07_.wvu.PrintArea" localSheetId="18" hidden="1">'pg. 22 - 27'!$A$1:$AD$216</definedName>
    <definedName name="Z_56D44596_4A75_4B45_B852_2389F2F06E07_.wvu.PrintArea" localSheetId="19" hidden="1">'pg. 28'!$A$1:$K$72</definedName>
    <definedName name="Z_56D44596_4A75_4B45_B852_2389F2F06E07_.wvu.PrintArea" localSheetId="20" hidden="1">'pg. 29'!$A$1:$Q$74</definedName>
    <definedName name="Z_56D44596_4A75_4B45_B852_2389F2F06E07_.wvu.PrintArea" localSheetId="3" hidden="1">'pg. 3'!$B$1:$P$73</definedName>
    <definedName name="Z_56D44596_4A75_4B45_B852_2389F2F06E07_.wvu.PrintArea" localSheetId="21" hidden="1">'pg. 30'!$A$1:$Q$74</definedName>
    <definedName name="Z_56D44596_4A75_4B45_B852_2389F2F06E07_.wvu.PrintArea" localSheetId="22" hidden="1">'pg. 31-32'!$A$1:$AF$80</definedName>
    <definedName name="Z_56D44596_4A75_4B45_B852_2389F2F06E07_.wvu.PrintArea" localSheetId="23" hidden="1">'pg. 33'!$A$1:$Q$78</definedName>
    <definedName name="Z_56D44596_4A75_4B45_B852_2389F2F06E07_.wvu.PrintArea" localSheetId="4" hidden="1">'pg. 4'!$A$4:$P$83</definedName>
    <definedName name="Z_56D44596_4A75_4B45_B852_2389F2F06E07_.wvu.PrintArea" localSheetId="5" hidden="1">'pg. 5'!$B$1:$S$79</definedName>
    <definedName name="Z_56D44596_4A75_4B45_B852_2389F2F06E07_.wvu.PrintArea" localSheetId="6" hidden="1">'pg. 6'!$B$1:$M$85</definedName>
    <definedName name="Z_56D44596_4A75_4B45_B852_2389F2F06E07_.wvu.PrintArea" localSheetId="7" hidden="1">'pg. 7'!$B$1:$S$70</definedName>
    <definedName name="Z_56D44596_4A75_4B45_B852_2389F2F06E07_.wvu.PrintArea" localSheetId="8" hidden="1">'pg. 8 -9'!$A$1:$J$128</definedName>
    <definedName name="Z_CCA0C3E2_B2E2_4226_9654_0AB73CE002E7_.wvu.PrintArea" localSheetId="24" hidden="1">'p. 34-35'!$A$1:$AB$85</definedName>
    <definedName name="Z_CCA0C3E2_B2E2_4226_9654_0AB73CE002E7_.wvu.PrintArea" localSheetId="25" hidden="1">'p. 36'!$A$1:$Q$74</definedName>
    <definedName name="Z_CCA0C3E2_B2E2_4226_9654_0AB73CE002E7_.wvu.PrintArea" localSheetId="26" hidden="1">'p. 37'!$A$1:$O$70</definedName>
    <definedName name="Z_CCA0C3E2_B2E2_4226_9654_0AB73CE002E7_.wvu.PrintArea" localSheetId="27" hidden="1">'p. 38'!$A$1:$N$75</definedName>
    <definedName name="Z_CCA0C3E2_B2E2_4226_9654_0AB73CE002E7_.wvu.PrintArea" localSheetId="28" hidden="1">'p. 39'!$A$1:$F$74</definedName>
    <definedName name="Z_CCA0C3E2_B2E2_4226_9654_0AB73CE002E7_.wvu.PrintArea" localSheetId="29" hidden="1">'p. 40'!$A$2:$L$73</definedName>
    <definedName name="Z_CCA0C3E2_B2E2_4226_9654_0AB73CE002E7_.wvu.PrintArea" localSheetId="32" hidden="1">'p. 40A - BGC'!$A$1:$N$69</definedName>
    <definedName name="Z_CCA0C3E2_B2E2_4226_9654_0AB73CE002E7_.wvu.PrintArea" localSheetId="31" hidden="1">'p. 40A - MNG'!$A$1:$N$67</definedName>
    <definedName name="Z_CCA0C3E2_B2E2_4226_9654_0AB73CE002E7_.wvu.PrintArea" localSheetId="30" hidden="1">'p. 40A - Northern'!$A$1:$N$95</definedName>
    <definedName name="Z_CCA0C3E2_B2E2_4226_9654_0AB73CE002E7_.wvu.PrintArea" localSheetId="33" hidden="1">'p. 40A - Summit'!$A$1:$N$69</definedName>
    <definedName name="Z_CCA0C3E2_B2E2_4226_9654_0AB73CE002E7_.wvu.PrintArea" localSheetId="34" hidden="1">'p. 41'!$A$1:$K$69</definedName>
    <definedName name="Z_CCA0C3E2_B2E2_4226_9654_0AB73CE002E7_.wvu.PrintArea" localSheetId="35" hidden="1">'p. 42'!$A$1:$I$69</definedName>
    <definedName name="Z_CCA0C3E2_B2E2_4226_9654_0AB73CE002E7_.wvu.PrintArea" localSheetId="36" hidden="1">'p. 43'!$A$1:$I$67</definedName>
    <definedName name="Z_CCA0C3E2_B2E2_4226_9654_0AB73CE002E7_.wvu.PrintArea" localSheetId="37" hidden="1">'p. 44'!$A$1:$G$61</definedName>
    <definedName name="Z_CCA0C3E2_B2E2_4226_9654_0AB73CE002E7_.wvu.PrintArea" localSheetId="38" hidden="1">'p. 45'!$A$1:$H$66</definedName>
    <definedName name="Z_CCA0C3E2_B2E2_4226_9654_0AB73CE002E7_.wvu.PrintArea" localSheetId="39" hidden="1">'p. 46'!$A$1:$G$74</definedName>
    <definedName name="Z_CCA0C3E2_B2E2_4226_9654_0AB73CE002E7_.wvu.PrintArea" localSheetId="40" hidden="1">'p. 47'!$A$2:$Q$73</definedName>
    <definedName name="Z_CCA0C3E2_B2E2_4226_9654_0AB73CE002E7_.wvu.PrintArea" localSheetId="41" hidden="1">'p. 48'!$A$1:$Q$74</definedName>
    <definedName name="Z_CCA0C3E2_B2E2_4226_9654_0AB73CE002E7_.wvu.PrintArea" localSheetId="42" hidden="1">'p. 49'!$A$1:$Q$74</definedName>
    <definedName name="Z_CCA0C3E2_B2E2_4226_9654_0AB73CE002E7_.wvu.PrintArea" localSheetId="43" hidden="1">'p. 50'!$A$1:$Q$77</definedName>
    <definedName name="Z_CCA0C3E2_B2E2_4226_9654_0AB73CE002E7_.wvu.PrintArea" localSheetId="44" hidden="1">'p. 51'!$A$1:$Q$75</definedName>
    <definedName name="Z_CCA0C3E2_B2E2_4226_9654_0AB73CE002E7_.wvu.PrintArea" localSheetId="45" hidden="1">'p. 51a'!$A$1:$Q$75</definedName>
    <definedName name="Z_CCA0C3E2_B2E2_4226_9654_0AB73CE002E7_.wvu.PrintArea" localSheetId="46" hidden="1">'p. 52'!$A$1:$Q$75</definedName>
    <definedName name="Z_CCA0C3E2_B2E2_4226_9654_0AB73CE002E7_.wvu.PrintArea" localSheetId="47" hidden="1">'p. 53'!$A$1:$R$78</definedName>
    <definedName name="Z_CCA0C3E2_B2E2_4226_9654_0AB73CE002E7_.wvu.PrintArea" localSheetId="48" hidden="1">'p. 54'!$A$1:$Q$75</definedName>
    <definedName name="Z_CCA0C3E2_B2E2_4226_9654_0AB73CE002E7_.wvu.PrintArea" localSheetId="49" hidden="1">'p. 55'!$A$1:$Q$74</definedName>
    <definedName name="Z_CCA0C3E2_B2E2_4226_9654_0AB73CE002E7_.wvu.PrintArea" localSheetId="50" hidden="1">'p. 56'!$A$2:$H$73</definedName>
    <definedName name="Z_CCA0C3E2_B2E2_4226_9654_0AB73CE002E7_.wvu.PrintArea" localSheetId="51" hidden="1">'p. 57'!$A$1:$H$74</definedName>
    <definedName name="Z_CCA0C3E2_B2E2_4226_9654_0AB73CE002E7_.wvu.PrintArea" localSheetId="52" hidden="1">'p. 58'!$A$2:$K$72</definedName>
    <definedName name="Z_CCA0C3E2_B2E2_4226_9654_0AB73CE002E7_.wvu.PrintArea" localSheetId="53" hidden="1">'p. 59 Conversion  Factor'!$A$1:$Q$77</definedName>
    <definedName name="Z_CCA0C3E2_B2E2_4226_9654_0AB73CE002E7_.wvu.PrintArea" localSheetId="10" hidden="1">'pg 12-13'!$A$4:$AG$73</definedName>
    <definedName name="Z_CCA0C3E2_B2E2_4226_9654_0AB73CE002E7_.wvu.PrintArea" localSheetId="14" hidden="1">'pg 17-18'!$A$1:$O$130</definedName>
    <definedName name="Z_CCA0C3E2_B2E2_4226_9654_0AB73CE002E7_.wvu.PrintArea" localSheetId="1" hidden="1">'pg. 1'!$A$4:$P$79</definedName>
    <definedName name="Z_CCA0C3E2_B2E2_4226_9654_0AB73CE002E7_.wvu.PrintArea" localSheetId="9" hidden="1">'pg. 10-11'!$B$1:$O$151</definedName>
    <definedName name="Z_CCA0C3E2_B2E2_4226_9654_0AB73CE002E7_.wvu.PrintArea" localSheetId="11" hidden="1">'pg. 14'!$A$1:$Q$74</definedName>
    <definedName name="Z_CCA0C3E2_B2E2_4226_9654_0AB73CE002E7_.wvu.PrintArea" localSheetId="12" hidden="1">'pg. 15-16'!$A$1:$R$165</definedName>
    <definedName name="Z_CCA0C3E2_B2E2_4226_9654_0AB73CE002E7_.wvu.PrintArea" localSheetId="2" hidden="1">'pg. 2'!$B$1:$Q$73</definedName>
    <definedName name="Z_CCA0C3E2_B2E2_4226_9654_0AB73CE002E7_.wvu.PrintArea" localSheetId="16" hidden="1">'pg. 20'!$A$1:$R$57</definedName>
    <definedName name="Z_CCA0C3E2_B2E2_4226_9654_0AB73CE002E7_.wvu.PrintArea" localSheetId="17" hidden="1">'pg. 21'!$A$1:$J$58</definedName>
    <definedName name="Z_CCA0C3E2_B2E2_4226_9654_0AB73CE002E7_.wvu.PrintArea" localSheetId="18" hidden="1">'pg. 22 - 27'!$A$1:$AD$216</definedName>
    <definedName name="Z_CCA0C3E2_B2E2_4226_9654_0AB73CE002E7_.wvu.PrintArea" localSheetId="19" hidden="1">'pg. 28'!$A$1:$K$72</definedName>
    <definedName name="Z_CCA0C3E2_B2E2_4226_9654_0AB73CE002E7_.wvu.PrintArea" localSheetId="20" hidden="1">'pg. 29'!$A$1:$Q$74</definedName>
    <definedName name="Z_CCA0C3E2_B2E2_4226_9654_0AB73CE002E7_.wvu.PrintArea" localSheetId="3" hidden="1">'pg. 3'!$B$1:$P$73</definedName>
    <definedName name="Z_CCA0C3E2_B2E2_4226_9654_0AB73CE002E7_.wvu.PrintArea" localSheetId="21" hidden="1">'pg. 30'!$A$1:$Q$74</definedName>
    <definedName name="Z_CCA0C3E2_B2E2_4226_9654_0AB73CE002E7_.wvu.PrintArea" localSheetId="22" hidden="1">'pg. 31-32'!$A$1:$AF$80</definedName>
    <definedName name="Z_CCA0C3E2_B2E2_4226_9654_0AB73CE002E7_.wvu.PrintArea" localSheetId="23" hidden="1">'pg. 33'!$A$1:$Q$78</definedName>
    <definedName name="Z_CCA0C3E2_B2E2_4226_9654_0AB73CE002E7_.wvu.PrintArea" localSheetId="4" hidden="1">'pg. 4'!$A$4:$P$83</definedName>
    <definedName name="Z_CCA0C3E2_B2E2_4226_9654_0AB73CE002E7_.wvu.PrintArea" localSheetId="5" hidden="1">'pg. 5'!$B$1:$S$79</definedName>
    <definedName name="Z_CCA0C3E2_B2E2_4226_9654_0AB73CE002E7_.wvu.PrintArea" localSheetId="6" hidden="1">'pg. 6'!$B$1:$M$85</definedName>
    <definedName name="Z_CCA0C3E2_B2E2_4226_9654_0AB73CE002E7_.wvu.PrintArea" localSheetId="7" hidden="1">'pg. 7'!$B$1:$S$70</definedName>
    <definedName name="Z_CCA0C3E2_B2E2_4226_9654_0AB73CE002E7_.wvu.PrintArea" localSheetId="8" hidden="1">'pg. 8 -9'!$A$1:$J$128</definedName>
    <definedName name="Z_D5B5BADA_8EBF_4C10_97E9_D8DAB5586B34_.wvu.PrintArea" localSheetId="24" hidden="1">'p. 34-35'!$A$1:$AB$85</definedName>
    <definedName name="Z_D5B5BADA_8EBF_4C10_97E9_D8DAB5586B34_.wvu.PrintArea" localSheetId="25" hidden="1">'p. 36'!$A$1:$Q$74</definedName>
    <definedName name="Z_D5B5BADA_8EBF_4C10_97E9_D8DAB5586B34_.wvu.PrintArea" localSheetId="26" hidden="1">'p. 37'!$A$1:$O$70</definedName>
    <definedName name="Z_D5B5BADA_8EBF_4C10_97E9_D8DAB5586B34_.wvu.PrintArea" localSheetId="27" hidden="1">'p. 38'!$A$1:$N$75</definedName>
    <definedName name="Z_D5B5BADA_8EBF_4C10_97E9_D8DAB5586B34_.wvu.PrintArea" localSheetId="28" hidden="1">'p. 39'!$A$1:$F$74</definedName>
    <definedName name="Z_D5B5BADA_8EBF_4C10_97E9_D8DAB5586B34_.wvu.PrintArea" localSheetId="29" hidden="1">'p. 40'!$A$2:$L$73</definedName>
    <definedName name="Z_D5B5BADA_8EBF_4C10_97E9_D8DAB5586B34_.wvu.PrintArea" localSheetId="32" hidden="1">'p. 40A - BGC'!$A$1:$N$69</definedName>
    <definedName name="Z_D5B5BADA_8EBF_4C10_97E9_D8DAB5586B34_.wvu.PrintArea" localSheetId="31" hidden="1">'p. 40A - MNG'!$A$1:$N$67</definedName>
    <definedName name="Z_D5B5BADA_8EBF_4C10_97E9_D8DAB5586B34_.wvu.PrintArea" localSheetId="30" hidden="1">'p. 40A - Northern'!$A$1:$N$95</definedName>
    <definedName name="Z_D5B5BADA_8EBF_4C10_97E9_D8DAB5586B34_.wvu.PrintArea" localSheetId="33" hidden="1">'p. 40A - Summit'!$A$1:$N$69</definedName>
    <definedName name="Z_D5B5BADA_8EBF_4C10_97E9_D8DAB5586B34_.wvu.PrintArea" localSheetId="34" hidden="1">'p. 41'!$A$1:$K$69</definedName>
    <definedName name="Z_D5B5BADA_8EBF_4C10_97E9_D8DAB5586B34_.wvu.PrintArea" localSheetId="35" hidden="1">'p. 42'!$A$1:$I$69</definedName>
    <definedName name="Z_D5B5BADA_8EBF_4C10_97E9_D8DAB5586B34_.wvu.PrintArea" localSheetId="36" hidden="1">'p. 43'!$A$1:$I$67</definedName>
    <definedName name="Z_D5B5BADA_8EBF_4C10_97E9_D8DAB5586B34_.wvu.PrintArea" localSheetId="37" hidden="1">'p. 44'!$A$1:$G$61</definedName>
    <definedName name="Z_D5B5BADA_8EBF_4C10_97E9_D8DAB5586B34_.wvu.PrintArea" localSheetId="38" hidden="1">'p. 45'!$A$1:$H$66</definedName>
    <definedName name="Z_D5B5BADA_8EBF_4C10_97E9_D8DAB5586B34_.wvu.PrintArea" localSheetId="39" hidden="1">'p. 46'!$A$1:$G$74</definedName>
    <definedName name="Z_D5B5BADA_8EBF_4C10_97E9_D8DAB5586B34_.wvu.PrintArea" localSheetId="40" hidden="1">'p. 47'!$A$2:$Q$73</definedName>
    <definedName name="Z_D5B5BADA_8EBF_4C10_97E9_D8DAB5586B34_.wvu.PrintArea" localSheetId="41" hidden="1">'p. 48'!$A$1:$Q$74</definedName>
    <definedName name="Z_D5B5BADA_8EBF_4C10_97E9_D8DAB5586B34_.wvu.PrintArea" localSheetId="42" hidden="1">'p. 49'!$A$1:$Q$74</definedName>
    <definedName name="Z_D5B5BADA_8EBF_4C10_97E9_D8DAB5586B34_.wvu.PrintArea" localSheetId="43" hidden="1">'p. 50'!$A$1:$Q$77</definedName>
    <definedName name="Z_D5B5BADA_8EBF_4C10_97E9_D8DAB5586B34_.wvu.PrintArea" localSheetId="44" hidden="1">'p. 51'!$A$1:$Q$75</definedName>
    <definedName name="Z_D5B5BADA_8EBF_4C10_97E9_D8DAB5586B34_.wvu.PrintArea" localSheetId="45" hidden="1">'p. 51a'!$A$1:$Q$75</definedName>
    <definedName name="Z_D5B5BADA_8EBF_4C10_97E9_D8DAB5586B34_.wvu.PrintArea" localSheetId="46" hidden="1">'p. 52'!$A$1:$Q$75</definedName>
    <definedName name="Z_D5B5BADA_8EBF_4C10_97E9_D8DAB5586B34_.wvu.PrintArea" localSheetId="47" hidden="1">'p. 53'!$A$1:$R$78</definedName>
    <definedName name="Z_D5B5BADA_8EBF_4C10_97E9_D8DAB5586B34_.wvu.PrintArea" localSheetId="48" hidden="1">'p. 54'!$A$1:$Q$75</definedName>
    <definedName name="Z_D5B5BADA_8EBF_4C10_97E9_D8DAB5586B34_.wvu.PrintArea" localSheetId="49" hidden="1">'p. 55'!$A$1:$Q$74</definedName>
    <definedName name="Z_D5B5BADA_8EBF_4C10_97E9_D8DAB5586B34_.wvu.PrintArea" localSheetId="50" hidden="1">'p. 56'!$A$2:$H$73</definedName>
    <definedName name="Z_D5B5BADA_8EBF_4C10_97E9_D8DAB5586B34_.wvu.PrintArea" localSheetId="51" hidden="1">'p. 57'!$A$1:$H$74</definedName>
    <definedName name="Z_D5B5BADA_8EBF_4C10_97E9_D8DAB5586B34_.wvu.PrintArea" localSheetId="52" hidden="1">'p. 58'!$A$2:$K$72</definedName>
    <definedName name="Z_D5B5BADA_8EBF_4C10_97E9_D8DAB5586B34_.wvu.PrintArea" localSheetId="53" hidden="1">'p. 59 Conversion  Factor'!$A$1:$Q$77</definedName>
    <definedName name="Z_D5B5BADA_8EBF_4C10_97E9_D8DAB5586B34_.wvu.PrintArea" localSheetId="10" hidden="1">'pg 12-13'!$A$4:$AG$73</definedName>
    <definedName name="Z_D5B5BADA_8EBF_4C10_97E9_D8DAB5586B34_.wvu.PrintArea" localSheetId="14" hidden="1">'pg 17-18'!$A$1:$O$130</definedName>
    <definedName name="Z_D5B5BADA_8EBF_4C10_97E9_D8DAB5586B34_.wvu.PrintArea" localSheetId="1" hidden="1">'pg. 1'!$A$4:$P$79</definedName>
    <definedName name="Z_D5B5BADA_8EBF_4C10_97E9_D8DAB5586B34_.wvu.PrintArea" localSheetId="9" hidden="1">'pg. 10-11'!$B$1:$O$151</definedName>
    <definedName name="Z_D5B5BADA_8EBF_4C10_97E9_D8DAB5586B34_.wvu.PrintArea" localSheetId="11" hidden="1">'pg. 14'!$A$1:$Q$74</definedName>
    <definedName name="Z_D5B5BADA_8EBF_4C10_97E9_D8DAB5586B34_.wvu.PrintArea" localSheetId="12" hidden="1">'pg. 15-16'!$A$1:$R$165</definedName>
    <definedName name="Z_D5B5BADA_8EBF_4C10_97E9_D8DAB5586B34_.wvu.PrintArea" localSheetId="2" hidden="1">'pg. 2'!$B$1:$Q$73</definedName>
    <definedName name="Z_D5B5BADA_8EBF_4C10_97E9_D8DAB5586B34_.wvu.PrintArea" localSheetId="16" hidden="1">'pg. 20'!$A$1:$R$57</definedName>
    <definedName name="Z_D5B5BADA_8EBF_4C10_97E9_D8DAB5586B34_.wvu.PrintArea" localSheetId="17" hidden="1">'pg. 21'!$A$1:$J$58</definedName>
    <definedName name="Z_D5B5BADA_8EBF_4C10_97E9_D8DAB5586B34_.wvu.PrintArea" localSheetId="18" hidden="1">'pg. 22 - 27'!$A$1:$AD$216</definedName>
    <definedName name="Z_D5B5BADA_8EBF_4C10_97E9_D8DAB5586B34_.wvu.PrintArea" localSheetId="19" hidden="1">'pg. 28'!$A$1:$K$72</definedName>
    <definedName name="Z_D5B5BADA_8EBF_4C10_97E9_D8DAB5586B34_.wvu.PrintArea" localSheetId="20" hidden="1">'pg. 29'!$A$1:$Q$74</definedName>
    <definedName name="Z_D5B5BADA_8EBF_4C10_97E9_D8DAB5586B34_.wvu.PrintArea" localSheetId="3" hidden="1">'pg. 3'!$B$1:$P$73</definedName>
    <definedName name="Z_D5B5BADA_8EBF_4C10_97E9_D8DAB5586B34_.wvu.PrintArea" localSheetId="21" hidden="1">'pg. 30'!$A$1:$Q$74</definedName>
    <definedName name="Z_D5B5BADA_8EBF_4C10_97E9_D8DAB5586B34_.wvu.PrintArea" localSheetId="22" hidden="1">'pg. 31-32'!$A$1:$AF$80</definedName>
    <definedName name="Z_D5B5BADA_8EBF_4C10_97E9_D8DAB5586B34_.wvu.PrintArea" localSheetId="23" hidden="1">'pg. 33'!$A$1:$Q$78</definedName>
    <definedName name="Z_D5B5BADA_8EBF_4C10_97E9_D8DAB5586B34_.wvu.PrintArea" localSheetId="4" hidden="1">'pg. 4'!$A$4:$P$83</definedName>
    <definedName name="Z_D5B5BADA_8EBF_4C10_97E9_D8DAB5586B34_.wvu.PrintArea" localSheetId="5" hidden="1">'pg. 5'!$B$1:$S$79</definedName>
    <definedName name="Z_D5B5BADA_8EBF_4C10_97E9_D8DAB5586B34_.wvu.PrintArea" localSheetId="6" hidden="1">'pg. 6'!$B$1:$M$85</definedName>
    <definedName name="Z_D5B5BADA_8EBF_4C10_97E9_D8DAB5586B34_.wvu.PrintArea" localSheetId="7" hidden="1">'pg. 7'!$B$1:$S$70</definedName>
    <definedName name="Z_D5B5BADA_8EBF_4C10_97E9_D8DAB5586B34_.wvu.PrintArea" localSheetId="8" hidden="1">'pg. 8 -9'!$A$1:$J$128</definedName>
  </definedNames>
  <calcPr calcId="191029"/>
  <customWorkbookViews>
    <customWorkbookView name="Lucretia - Personal View" guid="{3336704C-C86D-41A0-9B04-03A25221C3F1}" mergeInterval="0" personalView="1" maximized="1" windowWidth="1020" windowHeight="570" activeSheetId="27"/>
    <customWorkbookView name="OIT - Personal View" guid="{186A0260-DB8C-42F6-ADCE-9C35D9933D5B}" mergeInterval="0" personalView="1" maximized="1" windowWidth="1020" windowHeight="596" activeSheetId="47"/>
    <customWorkbookView name="Lucretia A. Smith - Personal View" guid="{0F9397AA-B4ED-47EF-BC79-BFEC0D3E0701}" mergeInterval="0" personalView="1" maximized="1" windowWidth="1020" windowHeight="632" activeSheetId="16"/>
    <customWorkbookView name="Laurel L. Peaslee - Personal View" guid="{CCA0C3E2-B2E2-4226-9654-0AB73CE002E7}" mergeInterval="0" personalView="1" maximized="1" windowWidth="1020" windowHeight="570" activeSheetId="47"/>
    <customWorkbookView name="Ann Saban - Personal View" guid="{56D44596-4A75-4B45-B852-2389F2F06E07}" mergeInterval="0" personalView="1" xWindow="46" yWindow="46" windowWidth="728" windowHeight="385" activeSheetId="9"/>
    <customWorkbookView name="Lucretia Smith - Personal View" guid="{D5B5BADA-8EBF-4C10-97E9-D8DAB5586B34}" mergeInterval="0" personalView="1" maximized="1" windowWidth="1020" windowHeight="565"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51" l="1"/>
  <c r="L6" i="56" l="1"/>
  <c r="I4" i="46"/>
  <c r="E6" i="45"/>
  <c r="E6" i="44"/>
  <c r="L6" i="43"/>
  <c r="L6" i="42"/>
  <c r="L6" i="41"/>
  <c r="L6" i="40"/>
  <c r="L6" i="55"/>
  <c r="L6" i="39"/>
  <c r="L6" i="38"/>
  <c r="L6" i="37"/>
  <c r="L6" i="36"/>
  <c r="L6" i="35"/>
  <c r="E4" i="34"/>
  <c r="F4" i="33"/>
  <c r="E4" i="32"/>
  <c r="G4" i="31"/>
  <c r="G5" i="30"/>
  <c r="I5" i="29"/>
  <c r="H4" i="52"/>
  <c r="H4" i="50"/>
  <c r="H4" i="49"/>
  <c r="H4" i="48"/>
  <c r="I6" i="28"/>
  <c r="D4" i="27"/>
  <c r="H4" i="26"/>
  <c r="K4" i="25"/>
  <c r="L6" i="24"/>
  <c r="W5" i="23"/>
  <c r="L5" i="23"/>
  <c r="M7" i="22"/>
  <c r="L6" i="21"/>
  <c r="L6" i="20"/>
  <c r="L6" i="19"/>
  <c r="H3" i="18"/>
  <c r="X166" i="17"/>
  <c r="L166" i="17"/>
  <c r="X88" i="17"/>
  <c r="L88" i="17"/>
  <c r="X8" i="17"/>
  <c r="L8" i="17"/>
  <c r="F6" i="16"/>
  <c r="L6" i="15"/>
  <c r="K69" i="13"/>
  <c r="K3" i="13"/>
  <c r="M92" i="12"/>
  <c r="M7" i="12"/>
  <c r="N6" i="11"/>
  <c r="AB7" i="10"/>
  <c r="M7" i="10"/>
  <c r="L83" i="9"/>
  <c r="L7" i="9"/>
  <c r="H67" i="8"/>
  <c r="H3" i="8"/>
  <c r="M7" i="7"/>
  <c r="I7" i="6"/>
  <c r="M7" i="5"/>
  <c r="L7" i="4"/>
  <c r="K7" i="3"/>
  <c r="L7" i="2"/>
  <c r="B6" i="56"/>
  <c r="C4" i="46"/>
  <c r="B6" i="45"/>
  <c r="B6" i="44"/>
  <c r="B6" i="43"/>
  <c r="B6" i="42"/>
  <c r="B6" i="41"/>
  <c r="B6" i="40"/>
  <c r="B6" i="55"/>
  <c r="B6" i="39"/>
  <c r="B6" i="38"/>
  <c r="B6" i="37"/>
  <c r="B6" i="36"/>
  <c r="B6" i="35"/>
  <c r="B4" i="34"/>
  <c r="B4" i="33"/>
  <c r="B4" i="32"/>
  <c r="B4" i="31"/>
  <c r="B5" i="30"/>
  <c r="B5" i="29"/>
  <c r="B4" i="52"/>
  <c r="B4" i="50"/>
  <c r="B4" i="49"/>
  <c r="B4" i="48"/>
  <c r="B6" i="28"/>
  <c r="B4" i="27"/>
  <c r="B4" i="26"/>
  <c r="C2" i="25"/>
  <c r="B6" i="24"/>
  <c r="Q5" i="23"/>
  <c r="B5" i="23"/>
  <c r="C7" i="22"/>
  <c r="U6" i="21"/>
  <c r="B6" i="21"/>
  <c r="B6" i="20"/>
  <c r="B6" i="19"/>
  <c r="A3" i="18"/>
  <c r="R166" i="17"/>
  <c r="B166" i="17"/>
  <c r="B88" i="17"/>
  <c r="R88" i="17"/>
  <c r="R8" i="17"/>
  <c r="B8" i="17"/>
  <c r="B6" i="16"/>
  <c r="B6" i="15"/>
  <c r="A5" i="14"/>
  <c r="B68" i="13"/>
  <c r="B2" i="13"/>
  <c r="C92" i="12"/>
  <c r="C7" i="12"/>
  <c r="C6" i="11"/>
  <c r="T7" i="10"/>
  <c r="B7" i="10"/>
  <c r="C83" i="9"/>
  <c r="C7" i="9"/>
  <c r="A66" i="8"/>
  <c r="A2" i="8"/>
  <c r="D7" i="7"/>
  <c r="B7" i="6"/>
  <c r="C7" i="5"/>
  <c r="B7" i="4"/>
  <c r="B7" i="3"/>
  <c r="C7" i="2"/>
  <c r="P6" i="56" l="1"/>
  <c r="J5" i="46"/>
  <c r="F6" i="45"/>
  <c r="F6" i="44"/>
  <c r="P6" i="43"/>
  <c r="P6" i="42"/>
  <c r="P6" i="41"/>
  <c r="P6" i="40"/>
  <c r="P6" i="39"/>
  <c r="P6" i="55"/>
  <c r="P6" i="38"/>
  <c r="P6" i="37"/>
  <c r="N6" i="36"/>
  <c r="P6" i="35"/>
  <c r="G4" i="33"/>
  <c r="F4" i="34"/>
  <c r="F4" i="32"/>
  <c r="H4" i="31"/>
  <c r="H5" i="30"/>
  <c r="J5" i="29"/>
  <c r="L5" i="52"/>
  <c r="L5" i="50"/>
  <c r="L5" i="49"/>
  <c r="L5" i="48"/>
  <c r="K6" i="28"/>
  <c r="E5" i="27"/>
  <c r="L5" i="26"/>
  <c r="N4" i="25"/>
  <c r="P6" i="24"/>
  <c r="Y4" i="23"/>
  <c r="N5" i="23"/>
  <c r="P7" i="22"/>
  <c r="P6" i="21"/>
  <c r="P6" i="20"/>
  <c r="P6" i="19"/>
  <c r="I3" i="18"/>
  <c r="N166" i="17"/>
  <c r="N88" i="17"/>
  <c r="N8" i="17"/>
  <c r="Z8" i="17"/>
  <c r="Z88" i="17"/>
  <c r="Z166" i="17"/>
  <c r="H6" i="16"/>
  <c r="P6" i="15"/>
  <c r="G5" i="14"/>
  <c r="N69" i="13"/>
  <c r="N3" i="13"/>
  <c r="L6" i="51"/>
  <c r="Q7" i="12"/>
  <c r="Q92" i="12"/>
  <c r="P6" i="11"/>
  <c r="AD7" i="10"/>
  <c r="O7" i="10"/>
  <c r="N7" i="9"/>
  <c r="N83" i="9"/>
  <c r="I66" i="8"/>
  <c r="I3" i="8"/>
  <c r="P7" i="7"/>
  <c r="L7" i="6"/>
  <c r="P7" i="5"/>
  <c r="O7" i="4"/>
  <c r="N7" i="3"/>
  <c r="O7" i="2"/>
  <c r="M58" i="52" l="1"/>
  <c r="L58" i="52"/>
  <c r="K58" i="52"/>
  <c r="J58" i="52"/>
  <c r="I58" i="52"/>
  <c r="H58" i="52"/>
  <c r="M52" i="52"/>
  <c r="L52" i="52"/>
  <c r="K52" i="52"/>
  <c r="J52" i="52"/>
  <c r="I52" i="52"/>
  <c r="H52" i="52"/>
  <c r="M45" i="52"/>
  <c r="L45" i="52"/>
  <c r="L46" i="52" s="1"/>
  <c r="K45" i="52"/>
  <c r="J45" i="52"/>
  <c r="I45" i="52"/>
  <c r="H45" i="52"/>
  <c r="M41" i="52"/>
  <c r="L41" i="52"/>
  <c r="K41" i="52"/>
  <c r="J41" i="52"/>
  <c r="I41" i="52"/>
  <c r="I46" i="52" s="1"/>
  <c r="H41" i="52"/>
  <c r="M33" i="52"/>
  <c r="L33" i="52"/>
  <c r="K33" i="52"/>
  <c r="K34" i="52" s="1"/>
  <c r="J33" i="52"/>
  <c r="J34" i="52" s="1"/>
  <c r="J35" i="52" s="1"/>
  <c r="I33" i="52"/>
  <c r="H33" i="52"/>
  <c r="M28" i="52"/>
  <c r="L28" i="52"/>
  <c r="K28" i="52"/>
  <c r="J28" i="52"/>
  <c r="I28" i="52"/>
  <c r="H28" i="52"/>
  <c r="M21" i="52"/>
  <c r="L21" i="52"/>
  <c r="K21" i="52"/>
  <c r="J21" i="52"/>
  <c r="I21" i="52"/>
  <c r="H21" i="52"/>
  <c r="H21" i="50"/>
  <c r="I21" i="50"/>
  <c r="J21" i="50"/>
  <c r="K21" i="50"/>
  <c r="L21" i="50"/>
  <c r="M21" i="50"/>
  <c r="H28" i="50"/>
  <c r="I28" i="50"/>
  <c r="J28" i="50"/>
  <c r="J34" i="50" s="1"/>
  <c r="J35" i="50" s="1"/>
  <c r="K28" i="50"/>
  <c r="L28" i="50"/>
  <c r="M28" i="50"/>
  <c r="H33" i="50"/>
  <c r="H34" i="50" s="1"/>
  <c r="I33" i="50"/>
  <c r="I34" i="50" s="1"/>
  <c r="J33" i="50"/>
  <c r="K33" i="50"/>
  <c r="L33" i="50"/>
  <c r="M33" i="50"/>
  <c r="M34" i="50" s="1"/>
  <c r="H41" i="50"/>
  <c r="I41" i="50"/>
  <c r="J41" i="50"/>
  <c r="K41" i="50"/>
  <c r="L41" i="50"/>
  <c r="M41" i="50"/>
  <c r="H45" i="50"/>
  <c r="I45" i="50"/>
  <c r="J45" i="50"/>
  <c r="K45" i="50"/>
  <c r="L45" i="50"/>
  <c r="M45" i="50"/>
  <c r="H52" i="50"/>
  <c r="I52" i="50"/>
  <c r="J52" i="50"/>
  <c r="K52" i="50"/>
  <c r="L52" i="50"/>
  <c r="M52" i="50"/>
  <c r="H58" i="50"/>
  <c r="I58" i="50"/>
  <c r="J58" i="50"/>
  <c r="K58" i="50"/>
  <c r="L58" i="50"/>
  <c r="M58" i="50"/>
  <c r="H21" i="49"/>
  <c r="I21" i="49"/>
  <c r="J21" i="49"/>
  <c r="K21" i="49"/>
  <c r="L21" i="49"/>
  <c r="M21" i="49"/>
  <c r="H28" i="49"/>
  <c r="I28" i="49"/>
  <c r="J28" i="49"/>
  <c r="K28" i="49"/>
  <c r="L28" i="49"/>
  <c r="L35" i="49" s="1"/>
  <c r="M28" i="49"/>
  <c r="H34" i="49"/>
  <c r="I34" i="49"/>
  <c r="I35" i="49" s="1"/>
  <c r="J34" i="49"/>
  <c r="K34" i="49"/>
  <c r="L34" i="49"/>
  <c r="M34" i="49"/>
  <c r="M35" i="49"/>
  <c r="H41" i="49"/>
  <c r="I41" i="49"/>
  <c r="J41" i="49"/>
  <c r="J47" i="49" s="1"/>
  <c r="K41" i="49"/>
  <c r="L41" i="49"/>
  <c r="M41" i="49"/>
  <c r="H46" i="49"/>
  <c r="I46" i="49"/>
  <c r="J46" i="49"/>
  <c r="K46" i="49"/>
  <c r="K47" i="49" s="1"/>
  <c r="L46" i="49"/>
  <c r="M46" i="49"/>
  <c r="H53" i="49"/>
  <c r="I53" i="49"/>
  <c r="J53" i="49"/>
  <c r="K53" i="49"/>
  <c r="L53" i="49"/>
  <c r="M53" i="49"/>
  <c r="H59" i="49"/>
  <c r="I59" i="49"/>
  <c r="J59" i="49"/>
  <c r="K59" i="49"/>
  <c r="L59" i="49"/>
  <c r="M59" i="49"/>
  <c r="H22" i="48"/>
  <c r="I22" i="48"/>
  <c r="J22" i="48"/>
  <c r="K22" i="48"/>
  <c r="L22" i="48"/>
  <c r="M22" i="48"/>
  <c r="H27" i="48"/>
  <c r="I27" i="48"/>
  <c r="J27" i="48"/>
  <c r="J28" i="48" s="1"/>
  <c r="K27" i="48"/>
  <c r="K28" i="48" s="1"/>
  <c r="L27" i="48"/>
  <c r="L28" i="48" s="1"/>
  <c r="M27" i="48"/>
  <c r="M28" i="48" s="1"/>
  <c r="H35" i="48"/>
  <c r="I35" i="48"/>
  <c r="J35" i="48"/>
  <c r="K35" i="48"/>
  <c r="L35" i="48"/>
  <c r="M35" i="48"/>
  <c r="H40" i="48"/>
  <c r="I40" i="48"/>
  <c r="J40" i="48"/>
  <c r="K40" i="48"/>
  <c r="L40" i="48"/>
  <c r="M40" i="48"/>
  <c r="H45" i="48"/>
  <c r="I45" i="48"/>
  <c r="J45" i="48"/>
  <c r="K45" i="48"/>
  <c r="L45" i="48"/>
  <c r="M45" i="48"/>
  <c r="H50" i="48"/>
  <c r="H61" i="48" s="1"/>
  <c r="I50" i="48"/>
  <c r="J50" i="48"/>
  <c r="K50" i="48"/>
  <c r="L50" i="48"/>
  <c r="M50" i="48"/>
  <c r="H55" i="48"/>
  <c r="I55" i="48"/>
  <c r="J55" i="48"/>
  <c r="K55" i="48"/>
  <c r="L55" i="48"/>
  <c r="M55" i="48"/>
  <c r="H60" i="48"/>
  <c r="I60" i="48"/>
  <c r="J60" i="48"/>
  <c r="K60" i="48"/>
  <c r="L60" i="48"/>
  <c r="L61" i="48"/>
  <c r="M60" i="48"/>
  <c r="H67" i="48"/>
  <c r="I67" i="48"/>
  <c r="J67" i="48"/>
  <c r="K67" i="48"/>
  <c r="L67" i="48"/>
  <c r="M67" i="48"/>
  <c r="H71" i="48"/>
  <c r="I71" i="48"/>
  <c r="J71" i="48"/>
  <c r="K71" i="48"/>
  <c r="L71" i="48"/>
  <c r="M71" i="48"/>
  <c r="H75" i="48"/>
  <c r="I75" i="48"/>
  <c r="J75" i="48"/>
  <c r="K75" i="48"/>
  <c r="L75" i="48"/>
  <c r="M75" i="48"/>
  <c r="H79" i="48"/>
  <c r="I79" i="48"/>
  <c r="J79" i="48"/>
  <c r="K79" i="48"/>
  <c r="L79" i="48"/>
  <c r="L88" i="48" s="1"/>
  <c r="M79" i="48"/>
  <c r="H83" i="48"/>
  <c r="I83" i="48"/>
  <c r="J83" i="48"/>
  <c r="K83" i="48"/>
  <c r="L83" i="48"/>
  <c r="M83" i="48"/>
  <c r="H87" i="48"/>
  <c r="H88" i="48" s="1"/>
  <c r="I87" i="48"/>
  <c r="J87" i="48"/>
  <c r="K87" i="48"/>
  <c r="L87" i="48"/>
  <c r="M87" i="48"/>
  <c r="M88" i="48" s="1"/>
  <c r="N67" i="25"/>
  <c r="K67" i="25"/>
  <c r="H67" i="25"/>
  <c r="L52" i="26"/>
  <c r="K52" i="26"/>
  <c r="J52" i="26"/>
  <c r="I52" i="26"/>
  <c r="M56" i="26"/>
  <c r="M57" i="26"/>
  <c r="M60" i="26"/>
  <c r="L56" i="26"/>
  <c r="L57" i="26"/>
  <c r="L60" i="26"/>
  <c r="J56" i="26"/>
  <c r="J57" i="26"/>
  <c r="J60" i="26"/>
  <c r="K56" i="26"/>
  <c r="K57" i="26"/>
  <c r="K60" i="26"/>
  <c r="I56" i="26"/>
  <c r="I57" i="26"/>
  <c r="I60" i="26"/>
  <c r="L33" i="26"/>
  <c r="L35" i="26" s="1"/>
  <c r="L37" i="26" s="1"/>
  <c r="L53" i="26" s="1"/>
  <c r="L55" i="26" s="1"/>
  <c r="K33" i="26"/>
  <c r="K35" i="26"/>
  <c r="K37" i="26"/>
  <c r="K53" i="26" s="1"/>
  <c r="K55" i="26" s="1"/>
  <c r="J33" i="26"/>
  <c r="J35" i="26" s="1"/>
  <c r="J37" i="26" s="1"/>
  <c r="J53" i="26" s="1"/>
  <c r="J55" i="26" s="1"/>
  <c r="I33" i="26"/>
  <c r="I35" i="26" s="1"/>
  <c r="I37" i="26" s="1"/>
  <c r="H46" i="46"/>
  <c r="I46" i="46"/>
  <c r="P69" i="43"/>
  <c r="P69" i="37"/>
  <c r="P69" i="35"/>
  <c r="E21" i="34"/>
  <c r="F21" i="34"/>
  <c r="E28" i="34"/>
  <c r="F28" i="34"/>
  <c r="E44" i="34"/>
  <c r="E47" i="34" s="1"/>
  <c r="F44" i="34"/>
  <c r="F47" i="34" s="1"/>
  <c r="F23" i="33"/>
  <c r="F24" i="33" s="1"/>
  <c r="G23" i="33"/>
  <c r="F39" i="33"/>
  <c r="G39" i="33"/>
  <c r="F51" i="33"/>
  <c r="G51" i="33"/>
  <c r="G52" i="33"/>
  <c r="F61" i="33"/>
  <c r="G61" i="33"/>
  <c r="E31" i="32"/>
  <c r="E43" i="32" s="1"/>
  <c r="F31" i="32"/>
  <c r="E41" i="32"/>
  <c r="F41" i="32"/>
  <c r="F43" i="32" s="1"/>
  <c r="E58" i="32"/>
  <c r="F58" i="32"/>
  <c r="G24" i="33" s="1"/>
  <c r="G31" i="31"/>
  <c r="H31" i="31"/>
  <c r="H42" i="31" s="1"/>
  <c r="G41" i="31"/>
  <c r="H41" i="31"/>
  <c r="G51" i="31"/>
  <c r="H51" i="31"/>
  <c r="G62" i="31"/>
  <c r="H62" i="31"/>
  <c r="G24" i="30"/>
  <c r="H24" i="30"/>
  <c r="G32" i="30"/>
  <c r="H32" i="30"/>
  <c r="G45" i="30"/>
  <c r="H45" i="30"/>
  <c r="G53" i="30"/>
  <c r="G64" i="30" s="1"/>
  <c r="H53" i="30"/>
  <c r="G62" i="30"/>
  <c r="H62" i="30"/>
  <c r="I35" i="29"/>
  <c r="I47" i="29" s="1"/>
  <c r="J35" i="29"/>
  <c r="I46" i="29"/>
  <c r="J46" i="29"/>
  <c r="J47" i="29"/>
  <c r="I64" i="29"/>
  <c r="J64" i="29"/>
  <c r="B33" i="27"/>
  <c r="B35" i="27" s="1"/>
  <c r="C33" i="27"/>
  <c r="C35" i="27" s="1"/>
  <c r="D33" i="27"/>
  <c r="D35" i="27" s="1"/>
  <c r="E33" i="27"/>
  <c r="E35" i="27"/>
  <c r="B56" i="27"/>
  <c r="B61" i="27" s="1"/>
  <c r="B57" i="27"/>
  <c r="B60" i="27"/>
  <c r="H33" i="26"/>
  <c r="M33" i="26"/>
  <c r="M35" i="26" s="1"/>
  <c r="M37" i="26" s="1"/>
  <c r="H35" i="26"/>
  <c r="H37" i="26" s="1"/>
  <c r="H52" i="26"/>
  <c r="M52" i="26"/>
  <c r="H56" i="26"/>
  <c r="H61" i="26" s="1"/>
  <c r="H57" i="26"/>
  <c r="H60" i="26"/>
  <c r="P69" i="24"/>
  <c r="W37" i="23"/>
  <c r="W52" i="23"/>
  <c r="L52" i="23"/>
  <c r="Q52" i="23"/>
  <c r="S52" i="23"/>
  <c r="U52" i="23"/>
  <c r="Y52" i="23"/>
  <c r="P56" i="22"/>
  <c r="AA6" i="21"/>
  <c r="AC6" i="21"/>
  <c r="P76" i="21"/>
  <c r="W76" i="21"/>
  <c r="P69" i="20"/>
  <c r="P69" i="19"/>
  <c r="F28" i="18"/>
  <c r="F31" i="18"/>
  <c r="F32" i="18"/>
  <c r="F33" i="18"/>
  <c r="F34" i="18"/>
  <c r="F35" i="18"/>
  <c r="F36" i="18"/>
  <c r="G38" i="18"/>
  <c r="H38" i="18"/>
  <c r="G39" i="18"/>
  <c r="H39" i="18"/>
  <c r="F40" i="18"/>
  <c r="F41" i="18"/>
  <c r="F42" i="18"/>
  <c r="F43" i="18"/>
  <c r="G44" i="18"/>
  <c r="H44" i="18"/>
  <c r="F55" i="18"/>
  <c r="F56" i="18"/>
  <c r="F57" i="18"/>
  <c r="F58" i="18"/>
  <c r="F59" i="18"/>
  <c r="F60" i="18"/>
  <c r="F61" i="18"/>
  <c r="F62" i="18"/>
  <c r="F63" i="18"/>
  <c r="F64" i="18"/>
  <c r="F65" i="18"/>
  <c r="F66" i="18"/>
  <c r="G67" i="18"/>
  <c r="H67" i="18"/>
  <c r="X36" i="17"/>
  <c r="X38" i="17"/>
  <c r="L39" i="17"/>
  <c r="N39" i="17"/>
  <c r="R39" i="17"/>
  <c r="T39" i="17"/>
  <c r="V39" i="17"/>
  <c r="X46" i="17"/>
  <c r="X49" i="17"/>
  <c r="X58" i="17"/>
  <c r="L60" i="17"/>
  <c r="L73" i="17" s="1"/>
  <c r="N60" i="17"/>
  <c r="N73" i="17" s="1"/>
  <c r="R60" i="17"/>
  <c r="R73" i="17" s="1"/>
  <c r="T60" i="17"/>
  <c r="T73" i="17" s="1"/>
  <c r="V60" i="17"/>
  <c r="V73" i="17" s="1"/>
  <c r="X114" i="17"/>
  <c r="X115" i="17"/>
  <c r="X116" i="17"/>
  <c r="X120" i="17"/>
  <c r="L123" i="17"/>
  <c r="N123" i="17"/>
  <c r="R123" i="17"/>
  <c r="T123" i="17"/>
  <c r="N135" i="17"/>
  <c r="X139" i="17"/>
  <c r="X141" i="17"/>
  <c r="X143" i="17"/>
  <c r="L146" i="17"/>
  <c r="N146" i="17"/>
  <c r="R146" i="17"/>
  <c r="T146" i="17"/>
  <c r="V146" i="17"/>
  <c r="X177" i="17"/>
  <c r="X178" i="17"/>
  <c r="X179" i="17"/>
  <c r="X181" i="17"/>
  <c r="X183" i="17"/>
  <c r="X184" i="17"/>
  <c r="X185" i="17"/>
  <c r="X186" i="17"/>
  <c r="X190" i="17"/>
  <c r="L191" i="17"/>
  <c r="N191" i="17"/>
  <c r="R191" i="17"/>
  <c r="T191" i="17"/>
  <c r="V191" i="17"/>
  <c r="X193" i="17"/>
  <c r="X194" i="17"/>
  <c r="X195" i="17"/>
  <c r="X196" i="17"/>
  <c r="X197" i="17"/>
  <c r="X198" i="17"/>
  <c r="X200" i="17"/>
  <c r="X201" i="17"/>
  <c r="L203" i="17"/>
  <c r="L205" i="17" s="1"/>
  <c r="N203" i="17"/>
  <c r="N205" i="17"/>
  <c r="R203" i="17"/>
  <c r="R205" i="17" s="1"/>
  <c r="T203" i="17"/>
  <c r="T205" i="17" s="1"/>
  <c r="V203" i="17"/>
  <c r="V205" i="17" s="1"/>
  <c r="N39" i="13"/>
  <c r="N51" i="13"/>
  <c r="N94" i="13" s="1"/>
  <c r="N120" i="13"/>
  <c r="Q51" i="12"/>
  <c r="Q74" i="12" s="1"/>
  <c r="Q127" i="12" s="1"/>
  <c r="N33" i="11"/>
  <c r="P33" i="11"/>
  <c r="N38" i="11"/>
  <c r="P38" i="11"/>
  <c r="N47" i="11"/>
  <c r="P47" i="11"/>
  <c r="N58" i="11"/>
  <c r="P58" i="11"/>
  <c r="X39" i="10"/>
  <c r="Z39" i="10"/>
  <c r="X41" i="10"/>
  <c r="Z41" i="10"/>
  <c r="X42" i="10"/>
  <c r="Z42" i="10"/>
  <c r="X43" i="10"/>
  <c r="Z43" i="10"/>
  <c r="X44" i="10"/>
  <c r="Z44" i="10"/>
  <c r="X51" i="10"/>
  <c r="Z51" i="10"/>
  <c r="X52" i="10"/>
  <c r="Z52" i="10"/>
  <c r="X53" i="10"/>
  <c r="Z53" i="10"/>
  <c r="X54" i="10"/>
  <c r="Z54" i="10"/>
  <c r="X56" i="10"/>
  <c r="Z56" i="10"/>
  <c r="M61" i="10"/>
  <c r="M63" i="10" s="1"/>
  <c r="X63" i="10" s="1"/>
  <c r="X61" i="10"/>
  <c r="O61" i="10"/>
  <c r="Z61" i="10" s="1"/>
  <c r="L30" i="9"/>
  <c r="N30" i="9"/>
  <c r="L38" i="9"/>
  <c r="N38" i="9"/>
  <c r="L61" i="9"/>
  <c r="N61" i="9"/>
  <c r="L102" i="9"/>
  <c r="N102" i="9"/>
  <c r="H13" i="8"/>
  <c r="H15" i="8" s="1"/>
  <c r="H19" i="8" s="1"/>
  <c r="I13" i="8"/>
  <c r="I15" i="8" s="1"/>
  <c r="I19" i="8" s="1"/>
  <c r="I91" i="8" s="1"/>
  <c r="H31" i="8"/>
  <c r="I31" i="8"/>
  <c r="H61" i="8"/>
  <c r="I61" i="8"/>
  <c r="H89" i="8"/>
  <c r="I89" i="8"/>
  <c r="J61" i="26"/>
  <c r="G42" i="31"/>
  <c r="H46" i="52"/>
  <c r="H35" i="49" l="1"/>
  <c r="H36" i="49" s="1"/>
  <c r="H62" i="49" s="1"/>
  <c r="F38" i="18"/>
  <c r="F50" i="18" s="1"/>
  <c r="J46" i="52"/>
  <c r="N48" i="11"/>
  <c r="N59" i="11" s="1"/>
  <c r="N66" i="11" s="1"/>
  <c r="I53" i="26"/>
  <c r="I55" i="26" s="1"/>
  <c r="I61" i="26"/>
  <c r="L47" i="49"/>
  <c r="M35" i="50"/>
  <c r="F67" i="18"/>
  <c r="P48" i="11"/>
  <c r="P59" i="11" s="1"/>
  <c r="P66" i="11" s="1"/>
  <c r="X60" i="17"/>
  <c r="X73" i="17" s="1"/>
  <c r="X39" i="17"/>
  <c r="G25" i="30"/>
  <c r="F52" i="33"/>
  <c r="I88" i="48"/>
  <c r="M47" i="49"/>
  <c r="I34" i="52"/>
  <c r="I35" i="52" s="1"/>
  <c r="L90" i="48"/>
  <c r="M46" i="52"/>
  <c r="M64" i="52" s="1"/>
  <c r="K61" i="26"/>
  <c r="F44" i="18"/>
  <c r="M61" i="26"/>
  <c r="M46" i="50"/>
  <c r="K46" i="50"/>
  <c r="I35" i="50"/>
  <c r="I47" i="49"/>
  <c r="M36" i="49"/>
  <c r="M62" i="49" s="1"/>
  <c r="L36" i="49"/>
  <c r="L46" i="50"/>
  <c r="X146" i="17"/>
  <c r="H47" i="49"/>
  <c r="M34" i="52"/>
  <c r="M35" i="52" s="1"/>
  <c r="L62" i="49"/>
  <c r="F39" i="18"/>
  <c r="K61" i="48"/>
  <c r="K46" i="52"/>
  <c r="H53" i="26"/>
  <c r="H55" i="26" s="1"/>
  <c r="H64" i="30"/>
  <c r="H63" i="31"/>
  <c r="J61" i="48"/>
  <c r="H35" i="50"/>
  <c r="H91" i="8"/>
  <c r="L117" i="9"/>
  <c r="L206" i="17"/>
  <c r="L210" i="17" s="1"/>
  <c r="G63" i="31"/>
  <c r="E44" i="32" s="1"/>
  <c r="L61" i="26"/>
  <c r="J88" i="48"/>
  <c r="I61" i="48"/>
  <c r="I90" i="48" s="1"/>
  <c r="I28" i="48"/>
  <c r="K35" i="49"/>
  <c r="K36" i="49" s="1"/>
  <c r="I46" i="50"/>
  <c r="I64" i="50" s="1"/>
  <c r="L34" i="52"/>
  <c r="L35" i="52" s="1"/>
  <c r="L64" i="52" s="1"/>
  <c r="G65" i="30"/>
  <c r="E49" i="34" s="1"/>
  <c r="R206" i="17"/>
  <c r="R210" i="17" s="1"/>
  <c r="N117" i="9"/>
  <c r="X191" i="17"/>
  <c r="K88" i="48"/>
  <c r="K90" i="48" s="1"/>
  <c r="J46" i="50"/>
  <c r="J64" i="50" s="1"/>
  <c r="X123" i="17"/>
  <c r="H28" i="48"/>
  <c r="H90" i="48" s="1"/>
  <c r="J35" i="49"/>
  <c r="J36" i="49" s="1"/>
  <c r="H46" i="50"/>
  <c r="L34" i="50"/>
  <c r="L35" i="50" s="1"/>
  <c r="L64" i="50" s="1"/>
  <c r="N206" i="17"/>
  <c r="N210" i="17" s="1"/>
  <c r="J62" i="49"/>
  <c r="H50" i="18"/>
  <c r="K62" i="49"/>
  <c r="I36" i="49"/>
  <c r="K35" i="52"/>
  <c r="X203" i="17"/>
  <c r="X205" i="17" s="1"/>
  <c r="V206" i="17"/>
  <c r="V210" i="17" s="1"/>
  <c r="G50" i="18"/>
  <c r="H25" i="30"/>
  <c r="H65" i="30" s="1"/>
  <c r="F49" i="34" s="1"/>
  <c r="F44" i="32"/>
  <c r="M61" i="48"/>
  <c r="M90" i="48" s="1"/>
  <c r="K34" i="50"/>
  <c r="K35" i="50" s="1"/>
  <c r="H34" i="52"/>
  <c r="H35" i="52" s="1"/>
  <c r="H64" i="52" s="1"/>
  <c r="J90" i="48"/>
  <c r="K64" i="50"/>
  <c r="I64" i="52"/>
  <c r="T206" i="17"/>
  <c r="T210" i="17" s="1"/>
  <c r="N123" i="13"/>
  <c r="N127" i="13" s="1"/>
  <c r="M53" i="26"/>
  <c r="M55" i="26" s="1"/>
  <c r="J64" i="52"/>
  <c r="O63" i="10"/>
  <c r="Z63" i="10" s="1"/>
  <c r="H64" i="50" l="1"/>
  <c r="M64" i="50"/>
  <c r="I62" i="49"/>
  <c r="X210" i="17"/>
  <c r="X206" i="17"/>
  <c r="K64" i="52"/>
</calcChain>
</file>

<file path=xl/sharedStrings.xml><?xml version="1.0" encoding="utf-8"?>
<sst xmlns="http://schemas.openxmlformats.org/spreadsheetml/2006/main" count="5783" uniqueCount="2727">
  <si>
    <t xml:space="preserve">    Investments in and Advances to Assoc. and Subsidiary Companies</t>
  </si>
  <si>
    <t xml:space="preserve">    Contributions and Advances from Assoc. and Subsidiary Companies</t>
  </si>
  <si>
    <t xml:space="preserve">    Disposition of Investments in (and Advances to)</t>
  </si>
  <si>
    <t xml:space="preserve">    Associated and Subsidiary Companies</t>
  </si>
  <si>
    <t xml:space="preserve">    Purchase of Investment Securities (a)</t>
  </si>
  <si>
    <t xml:space="preserve">    Proceeds from Sales of Investment Securities (a)</t>
  </si>
  <si>
    <t>STATEMENT OF CASH FLOWS (Continued)</t>
  </si>
  <si>
    <t xml:space="preserve">4. </t>
  </si>
  <si>
    <t>Investing Activities</t>
  </si>
  <si>
    <t xml:space="preserve">5. </t>
  </si>
  <si>
    <t>Codes used:</t>
  </si>
  <si>
    <t>Include at Other (line 31) net cash outflow to acquire other</t>
  </si>
  <si>
    <t>(a) Net proceeds or payments.</t>
  </si>
  <si>
    <t>companies. Provide a reconciliation of assets acquired with</t>
  </si>
  <si>
    <t>(b) Bonds, debentures and other long-term</t>
  </si>
  <si>
    <t>(c) Include commercial paper.</t>
  </si>
  <si>
    <t>Do not include on this statement the dollar amount of</t>
  </si>
  <si>
    <t>leases capitalized per USofA General Instruction 20; in-</t>
  </si>
  <si>
    <t>stead provide a reconciliation of the dollar amount of</t>
  </si>
  <si>
    <t xml:space="preserve">6. </t>
  </si>
  <si>
    <t>DESCRIPTION (See Instruction No. 5 for Explanation of Codes)</t>
  </si>
  <si>
    <t xml:space="preserve">    Loans Made or Purchased</t>
  </si>
  <si>
    <t xml:space="preserve">    Collections on Loans</t>
  </si>
  <si>
    <t xml:space="preserve">    Net (Increase) Decrease in Receivables</t>
  </si>
  <si>
    <t xml:space="preserve">    Net (Increase) Decrease in Inventory</t>
  </si>
  <si>
    <t xml:space="preserve">    Net (Increase) Decrease in </t>
  </si>
  <si>
    <t xml:space="preserve">    Allowances Held for Speculation</t>
  </si>
  <si>
    <t xml:space="preserve">    Net Increase (Decrease) in Payables and Accrued Expenses</t>
  </si>
  <si>
    <t xml:space="preserve">    Other:</t>
  </si>
  <si>
    <t xml:space="preserve">    </t>
  </si>
  <si>
    <t xml:space="preserve">    Net Cash Provided by (Used in) Investing Activities</t>
  </si>
  <si>
    <t xml:space="preserve">      (Total of lines 34 thru 55)</t>
  </si>
  <si>
    <t xml:space="preserve">  Cash Flows from Financing Activities:</t>
  </si>
  <si>
    <t xml:space="preserve">    Proceeds from Issuance of:</t>
  </si>
  <si>
    <t xml:space="preserve">      Long-Term Debt (b)</t>
  </si>
  <si>
    <t xml:space="preserve">      Preferred Stock</t>
  </si>
  <si>
    <t xml:space="preserve">      Common Stock</t>
  </si>
  <si>
    <t xml:space="preserve">    Net Increase in Short-Term Debt (c)</t>
  </si>
  <si>
    <t>70</t>
  </si>
  <si>
    <t xml:space="preserve">      Cash Provided by Outside Sources (Total of lines 61 thru 69)</t>
  </si>
  <si>
    <t>71</t>
  </si>
  <si>
    <t>72</t>
  </si>
  <si>
    <t xml:space="preserve">    Payments for Retirement of:</t>
  </si>
  <si>
    <t>73</t>
  </si>
  <si>
    <t>74</t>
  </si>
  <si>
    <t>75</t>
  </si>
  <si>
    <t>76</t>
  </si>
  <si>
    <t>77</t>
  </si>
  <si>
    <t>78</t>
  </si>
  <si>
    <t xml:space="preserve">    Net Decrease in Short-Term Debt (c)</t>
  </si>
  <si>
    <t>79</t>
  </si>
  <si>
    <t>80</t>
  </si>
  <si>
    <t xml:space="preserve">    Dividends on Preferred Stock</t>
  </si>
  <si>
    <t>81</t>
  </si>
  <si>
    <t xml:space="preserve">    Dividends on Common Stock</t>
  </si>
  <si>
    <t>82</t>
  </si>
  <si>
    <t xml:space="preserve">    Net Cash Provided by (Used in) Financing Activities</t>
  </si>
  <si>
    <t>83</t>
  </si>
  <si>
    <t xml:space="preserve">      (Total of lines 70 thru 81)</t>
  </si>
  <si>
    <t>84</t>
  </si>
  <si>
    <t>85</t>
  </si>
  <si>
    <t xml:space="preserve">  Net Increase (Decrease) in Cash and Cash Equivalents</t>
  </si>
  <si>
    <t>86</t>
  </si>
  <si>
    <t xml:space="preserve">      (Total of lines 22, 57 and 83)</t>
  </si>
  <si>
    <t>87</t>
  </si>
  <si>
    <t>88</t>
  </si>
  <si>
    <t xml:space="preserve">    TOTAL Dividends Declared-Common Stock (Account 438)(Total of lines 31 thru 35)</t>
  </si>
  <si>
    <t xml:space="preserve"> Transfers from Acct. 216.1, Unappropriated Undistributed Subsidiary Earnings</t>
  </si>
  <si>
    <t xml:space="preserve"> Balance-End of Year (Total of lines 01, 09, 15, 16, 22, 29, 36 and 37)</t>
  </si>
  <si>
    <t xml:space="preserve">       STATEMENT OF RETAINED EARNINGS FOR THE YEAR (Continued)</t>
  </si>
  <si>
    <t>Item</t>
  </si>
  <si>
    <t>APPROPRIATED RETAINED EARNINGS (Account 215)</t>
  </si>
  <si>
    <t xml:space="preserve">    State balance and purpose of each appropriated retained earnings amount at end of year and</t>
  </si>
  <si>
    <t xml:space="preserve">  give accounting entries for any applications of appropriated retained earnings during the year.</t>
  </si>
  <si>
    <t xml:space="preserve">        TOTAL Appropriated Retained Earnings (Account 215)</t>
  </si>
  <si>
    <t xml:space="preserve">          APPROPRIATED RETAINED EARNINGS-AMORTIZATION RESERVE, FEDERAL (Account 215.1)</t>
  </si>
  <si>
    <t xml:space="preserve">    State below the total amount set aside through appropriations of retained earnings, as of</t>
  </si>
  <si>
    <t xml:space="preserve">  the end of the year, in compliance with the provisions of Federally granted hydroelectric </t>
  </si>
  <si>
    <t xml:space="preserve">  project licenses held by the respondent.  If any reductions or changes other than the normal</t>
  </si>
  <si>
    <t xml:space="preserve">  annual credits hereto have been made during the year, explain such items in a footnote.</t>
  </si>
  <si>
    <t xml:space="preserve">        TOTAL Appropriated Retained Earnings-Amortization Reserve, Federal (Account 215.1)</t>
  </si>
  <si>
    <t xml:space="preserve">        TOTAL Appropriated Retained Earnings (Accounts 215,215.1)(Enter Total of lines 45 &amp; 46)</t>
  </si>
  <si>
    <t xml:space="preserve">        TOTAL Retained Earnings (Account 215,215.1,216) (Enter Total of lines 38 and 47)</t>
  </si>
  <si>
    <t>UNAPPROPRIATED UNDISTRIBUTED SUBSIDIARY EARNINGS (216.1)</t>
  </si>
  <si>
    <t xml:space="preserve"> Balance-Beginning of Year (Debit or Credit)</t>
  </si>
  <si>
    <t xml:space="preserve">    Equity in Earnings for Year (Credit) (Account 418.1)</t>
  </si>
  <si>
    <t xml:space="preserve">    (Less) Dividends Received (Debit)</t>
  </si>
  <si>
    <t xml:space="preserve">    Other Changes (Explain)</t>
  </si>
  <si>
    <t xml:space="preserve"> Balance-End of Year (Total of lines 49 thru 52)</t>
  </si>
  <si>
    <t xml:space="preserve">   STATEMENT OF CASH FLOWS</t>
  </si>
  <si>
    <t xml:space="preserve">1. </t>
  </si>
  <si>
    <t>If the notes to the cash flow statement in the respondents</t>
  </si>
  <si>
    <t xml:space="preserve">2. </t>
  </si>
  <si>
    <t>Under "Other" specify significant amounts and group</t>
  </si>
  <si>
    <t>annual stockholders report are applicable to this state-</t>
  </si>
  <si>
    <t>others.</t>
  </si>
  <si>
    <t xml:space="preserve">3. </t>
  </si>
  <si>
    <t>Operating Activities-Other: Include gains and losses per-</t>
  </si>
  <si>
    <t>mation about noncash investing and financing activities</t>
  </si>
  <si>
    <t>taining to operating activities only. Gains and losses per-</t>
  </si>
  <si>
    <t>taining to investing and financing activities should be</t>
  </si>
  <si>
    <t>a reconciliation between "Cash and Cash Equivalents at</t>
  </si>
  <si>
    <t>End of Year" with related amounts on the balance sheet.</t>
  </si>
  <si>
    <t>of interest paid (net of amounts capitalized) and income</t>
  </si>
  <si>
    <t>Amortization of Underground Storage Land and Land Rights</t>
  </si>
  <si>
    <t>Amortization of Other Utility Plant</t>
  </si>
  <si>
    <t>Total In Service (Totals of lines 18 thru 21)</t>
  </si>
  <si>
    <t xml:space="preserve">Amortization and Depletion </t>
  </si>
  <si>
    <t>Total Leased to Others (Totals off lines 24 and 25)</t>
  </si>
  <si>
    <t>Amortization</t>
  </si>
  <si>
    <t>Total Held for Future Use (Totals of lines 28 and 29)</t>
  </si>
  <si>
    <t>Abandonment of Leases (Natural Gas)</t>
  </si>
  <si>
    <t>Amortization of Plant Acquisition Adjustment</t>
  </si>
  <si>
    <t>Total Accum Provisions (Should agree with lien 14 above) (Total of lines 22, 26, 30, 31, and 32)</t>
  </si>
  <si>
    <t>Electric</t>
  </si>
  <si>
    <t>Gas</t>
  </si>
  <si>
    <t>Other (Specify)</t>
  </si>
  <si>
    <t xml:space="preserve"> This Report is:</t>
  </si>
  <si>
    <t>Print Page 208</t>
  </si>
  <si>
    <t>Print Page 209</t>
  </si>
  <si>
    <t>Print all pages</t>
  </si>
  <si>
    <t>Abort Printing</t>
  </si>
  <si>
    <t>{Alt "F"}pPAGE204~</t>
  </si>
  <si>
    <t>{Alt "F"}pPAGE205~</t>
  </si>
  <si>
    <t>{Alt "F"}pPAGE206~</t>
  </si>
  <si>
    <t>{Alt "F"}pPAGE207~</t>
  </si>
  <si>
    <t>{Alt "F"}pPAGE208~</t>
  </si>
  <si>
    <t>{Alt "F"}pPAGE209~</t>
  </si>
  <si>
    <t>{Quit}</t>
  </si>
  <si>
    <t>ACCUMULATED PROVISION FOR DEPRECIATION OF GAS UTILITY PLANT (Account 108)</t>
  </si>
  <si>
    <t>1.  Explain in a footnote any important adjustments</t>
  </si>
  <si>
    <t>removed from service.  If the respondent has a signi-</t>
  </si>
  <si>
    <t xml:space="preserve"> during year.</t>
  </si>
  <si>
    <t>ficant amount of plant retired at year end which has not</t>
  </si>
  <si>
    <t>2.  Explain in a footnote any difference between</t>
  </si>
  <si>
    <t>been recorded and/or classified to the various reserve</t>
  </si>
  <si>
    <t xml:space="preserve"> the amount for book cost of plant retired, line 11, </t>
  </si>
  <si>
    <t>functional classifications, make preliminary closing</t>
  </si>
  <si>
    <t xml:space="preserve"> column (c), and that reported for gas plant in service,</t>
  </si>
  <si>
    <t>entries to tentatively functionalize the book cost of the</t>
  </si>
  <si>
    <t>plant retired.  In addition, include all costs included in</t>
  </si>
  <si>
    <t xml:space="preserve"> non-depreciable property.</t>
  </si>
  <si>
    <t xml:space="preserve">3.  The provisions of Account 108 in the Uniform </t>
  </si>
  <si>
    <t xml:space="preserve"> System of Accounts require that retirements of</t>
  </si>
  <si>
    <t xml:space="preserve">    4.  Show separately interest credits under a sinking</t>
  </si>
  <si>
    <t xml:space="preserve"> depreciable plant be recorded when such plant is</t>
  </si>
  <si>
    <t>fund or similar method of depreciation accounting.</t>
  </si>
  <si>
    <t>Section A. Balances and Changes During Year</t>
  </si>
  <si>
    <t xml:space="preserve">Line </t>
  </si>
  <si>
    <t>Gas Plant Leased</t>
  </si>
  <si>
    <t>(c+d+e)</t>
  </si>
  <si>
    <t>Division</t>
  </si>
  <si>
    <t>to Others</t>
  </si>
  <si>
    <t xml:space="preserve"> Balance Beginning of Year</t>
  </si>
  <si>
    <t xml:space="preserve"> Depreciation Provisions for Year,</t>
  </si>
  <si>
    <t xml:space="preserve">  Charged to</t>
  </si>
  <si>
    <t xml:space="preserve">  344</t>
  </si>
  <si>
    <t>Compressor Equipment</t>
  </si>
  <si>
    <t xml:space="preserve">  345</t>
  </si>
  <si>
    <t>Gas Meas. and Reg. Equipment</t>
  </si>
  <si>
    <t xml:space="preserve">  346</t>
  </si>
  <si>
    <t xml:space="preserve">  347</t>
  </si>
  <si>
    <t xml:space="preserve">  Book Cost of Plant Retired</t>
  </si>
  <si>
    <t xml:space="preserve">  Cost of Removal</t>
  </si>
  <si>
    <t xml:space="preserve">  Salvage (Credit)</t>
  </si>
  <si>
    <t xml:space="preserve"> TOTAL Net Chrgs. for Plant Ret.</t>
  </si>
  <si>
    <t xml:space="preserve"> (Enter Total of lines 11 thru 13)</t>
  </si>
  <si>
    <t xml:space="preserve"> Other Debit or Cr. Items (Describe)</t>
  </si>
  <si>
    <t xml:space="preserve">  Adjust. to Reserve</t>
  </si>
  <si>
    <t xml:space="preserve"> Balance End of Year (Enter</t>
  </si>
  <si>
    <t xml:space="preserve">  Total of lines 1,9,14,15, and 16)</t>
  </si>
  <si>
    <t>Section B. Balances at End of Year According to Functional Classifications</t>
  </si>
  <si>
    <t xml:space="preserve"> Production-Manufactured Gas</t>
  </si>
  <si>
    <t xml:space="preserve"> Prod. and Gathering-Natural</t>
  </si>
  <si>
    <t xml:space="preserve">  Gas</t>
  </si>
  <si>
    <t xml:space="preserve"> Products Extraction-Natural</t>
  </si>
  <si>
    <t xml:space="preserve"> Underground Gas Storage</t>
  </si>
  <si>
    <t xml:space="preserve"> Other Storage Plant</t>
  </si>
  <si>
    <t xml:space="preserve"> Base Load LNG Term. and</t>
  </si>
  <si>
    <t xml:space="preserve">  Proc. Plt.</t>
  </si>
  <si>
    <t xml:space="preserve"> Transmission</t>
  </si>
  <si>
    <t xml:space="preserve"> Distribution </t>
  </si>
  <si>
    <t xml:space="preserve"> General</t>
  </si>
  <si>
    <t xml:space="preserve"> TOTAL (Enter Total of lines 18 thru 26)</t>
  </si>
  <si>
    <t>Prints Pages</t>
  </si>
  <si>
    <t>{Alt "F"}g{Alt "A"}{Alt "P"}~</t>
  </si>
  <si>
    <t>{Alt "F"}pPAGE219~</t>
  </si>
  <si>
    <t>{Alt "F"}pPAGE219a~</t>
  </si>
  <si>
    <t>OTHER REGULATORY ASSETS (ACCOUNT 182.3)</t>
  </si>
  <si>
    <t>1.  Report below the details called for concerning other regulatory assets</t>
  </si>
  <si>
    <t>3.  Minor items (5% of the Balance at End of Year for Account 182.3 or</t>
  </si>
  <si>
    <t>which are created through the ratemaking actions of regulatory agencies</t>
  </si>
  <si>
    <t>amounts less than $250,000, whichever is less) may be grouped by</t>
  </si>
  <si>
    <t>(and not included in other accounts).</t>
  </si>
  <si>
    <t>classes.</t>
  </si>
  <si>
    <t>4.  Report separately any "Deferred Regulatory Commission Expenses"</t>
  </si>
  <si>
    <t>2.  For regulatory assets being amortized, show period of amortization</t>
  </si>
  <si>
    <t>in column (a).</t>
  </si>
  <si>
    <t>Written off</t>
  </si>
  <si>
    <t>Description and Purpose of</t>
  </si>
  <si>
    <t>Beginning</t>
  </si>
  <si>
    <t>Other Regulatory Assets</t>
  </si>
  <si>
    <t>of Year</t>
  </si>
  <si>
    <t>Debits</t>
  </si>
  <si>
    <t>Charged</t>
  </si>
  <si>
    <t>MISCELLANEOUS DEFERRED DEBITS (ACCOUNT 186)</t>
  </si>
  <si>
    <t>1.  Report below the details called for concerning miscellaneous</t>
  </si>
  <si>
    <t xml:space="preserve">3.  Minor items amounts less than $250,000 may be grouped </t>
  </si>
  <si>
    <t>deferred debits.</t>
  </si>
  <si>
    <t>by classes.</t>
  </si>
  <si>
    <t>2.  For any deferred debit being amortized, show period of amortization</t>
  </si>
  <si>
    <t>Credits</t>
  </si>
  <si>
    <t>Description of Miscellaneous</t>
  </si>
  <si>
    <t>Deferred Debits</t>
  </si>
  <si>
    <t>Miscellaneous Work in Progress</t>
  </si>
  <si>
    <t xml:space="preserve">   This Report is:</t>
  </si>
  <si>
    <t xml:space="preserve">   '(1)      An Original</t>
  </si>
  <si>
    <t xml:space="preserve">   (2)      A Resubmission</t>
  </si>
  <si>
    <t xml:space="preserve">     LONG-TERM DEBT (Accounts 221, 222, 223, and 224) </t>
  </si>
  <si>
    <t xml:space="preserve">               LONG-TERM DEBT (Accounts 221, 222,, 223, and 224) (Continued)</t>
  </si>
  <si>
    <t>1.  Report by balance sheet the particulars</t>
  </si>
  <si>
    <t xml:space="preserve">     2.  For bonds assumed by the respondent, include</t>
  </si>
  <si>
    <t xml:space="preserve">     5.  In a supplemental statement, give</t>
  </si>
  <si>
    <t>securities which have been nominally issued</t>
  </si>
  <si>
    <t xml:space="preserve"> (details) concerning long-term debt included in</t>
  </si>
  <si>
    <t xml:space="preserve">  in column (a) the name of the issuing company</t>
  </si>
  <si>
    <t xml:space="preserve"> explanatory particulars (details) for Accounts</t>
  </si>
  <si>
    <t>and are nominally outstanding at end of year,</t>
  </si>
  <si>
    <t xml:space="preserve"> Accounts 221, Bonds, 222, Reacquired Bonds, 223,</t>
  </si>
  <si>
    <t xml:space="preserve">  as well as a description of the bonds.</t>
  </si>
  <si>
    <t xml:space="preserve"> 223 and 224 of net changes during the year.</t>
  </si>
  <si>
    <t>describe such securities in a footnote.</t>
  </si>
  <si>
    <t xml:space="preserve"> Advances from Associated Companies, and 224, Other</t>
  </si>
  <si>
    <t xml:space="preserve">     3.  For advances from Associated Companies,</t>
  </si>
  <si>
    <t xml:space="preserve"> With respect to long-term advances, show</t>
  </si>
  <si>
    <t xml:space="preserve">    8.  If interest expense was incurred</t>
  </si>
  <si>
    <t xml:space="preserve"> Long-Term Debt.  If information to meet the stock</t>
  </si>
  <si>
    <t xml:space="preserve">  report separately advances on notes and advances </t>
  </si>
  <si>
    <t xml:space="preserve"> for each company: (a) principal advanced</t>
  </si>
  <si>
    <t>during the year on any obligations retired or</t>
  </si>
  <si>
    <t xml:space="preserve"> exchange reporting requirement outlined in column (a)</t>
  </si>
  <si>
    <t xml:space="preserve">  on open accounts.  Designate demand notes as such.  </t>
  </si>
  <si>
    <t xml:space="preserve"> during year, (b) interest added to principal</t>
  </si>
  <si>
    <t>reacquired before end of year, include such</t>
  </si>
  <si>
    <t xml:space="preserve"> is available from the SEC 10-K Report Form filing, a</t>
  </si>
  <si>
    <t xml:space="preserve">  Include in column (a) names of associated companies</t>
  </si>
  <si>
    <t xml:space="preserve"> amount, and (c) principal repaid during</t>
  </si>
  <si>
    <t xml:space="preserve">interest expense in column (f).  Explain in </t>
  </si>
  <si>
    <t xml:space="preserve"> specific reference to the report form (i.e. year</t>
  </si>
  <si>
    <t xml:space="preserve">  from which advances were received.</t>
  </si>
  <si>
    <t xml:space="preserve"> year.  Give Commission authorization</t>
  </si>
  <si>
    <t xml:space="preserve">a footnote any difference between the total </t>
  </si>
  <si>
    <t xml:space="preserve"> and company title) may be reported in column (a)</t>
  </si>
  <si>
    <t xml:space="preserve">     4.  For receivers' certificates, show in column </t>
  </si>
  <si>
    <t xml:space="preserve"> numbers and dates.</t>
  </si>
  <si>
    <t xml:space="preserve">of column (f) and the total of Account 427, </t>
  </si>
  <si>
    <t xml:space="preserve"> provided the fiscal years for both the 10-K report </t>
  </si>
  <si>
    <t xml:space="preserve">  (a) the name of the court and date of court order </t>
  </si>
  <si>
    <t xml:space="preserve">    6.  If the respondent has pledged any of</t>
  </si>
  <si>
    <t>Interest on Long-Term Debt and Account 430,</t>
  </si>
  <si>
    <t xml:space="preserve"> and this report are compatible.</t>
  </si>
  <si>
    <t xml:space="preserve">  under which such certificates were issued.</t>
  </si>
  <si>
    <t xml:space="preserve"> its long-term debt securities, give partic-</t>
  </si>
  <si>
    <t>Interest on Debt to Associated Companies.</t>
  </si>
  <si>
    <t xml:space="preserve"> ulars (details) in a footnote, including</t>
  </si>
  <si>
    <t xml:space="preserve">    9.  Give particulars (details) concerning </t>
  </si>
  <si>
    <t xml:space="preserve"> name of the pledgee and purpose of the</t>
  </si>
  <si>
    <t>any long-term debt authorized by a regulatory</t>
  </si>
  <si>
    <t xml:space="preserve"> pledge.</t>
  </si>
  <si>
    <t>commission but not yet issued.</t>
  </si>
  <si>
    <t>Outstanding</t>
  </si>
  <si>
    <t>INTEREST FOR YEAR</t>
  </si>
  <si>
    <t>HELD BY RESPONDENT</t>
  </si>
  <si>
    <t xml:space="preserve">(Total amount </t>
  </si>
  <si>
    <t>Redemp-</t>
  </si>
  <si>
    <t>Nominal</t>
  </si>
  <si>
    <t>Date</t>
  </si>
  <si>
    <t>outstanding</t>
  </si>
  <si>
    <t>tion Price</t>
  </si>
  <si>
    <t xml:space="preserve">     Class and Series of Obligation and</t>
  </si>
  <si>
    <t>of</t>
  </si>
  <si>
    <t>without reduction</t>
  </si>
  <si>
    <t>Reacquired</t>
  </si>
  <si>
    <t>Per $100</t>
  </si>
  <si>
    <t xml:space="preserve">  Name of Stock Exchange</t>
  </si>
  <si>
    <t>Maturity</t>
  </si>
  <si>
    <t>for amounts held</t>
  </si>
  <si>
    <t>Rate</t>
  </si>
  <si>
    <t>Bonds</t>
  </si>
  <si>
    <t>Sinking and</t>
  </si>
  <si>
    <t>at End of</t>
  </si>
  <si>
    <t>Issue</t>
  </si>
  <si>
    <t>by respondent</t>
  </si>
  <si>
    <t>(in %)</t>
  </si>
  <si>
    <t>(Acct. 222)</t>
  </si>
  <si>
    <t>Other Funds</t>
  </si>
  <si>
    <t>(1)    An Original</t>
  </si>
  <si>
    <t xml:space="preserve">     RECONCILIATION OF REPORTED NET INCOME WITH TAXABLE INCOME</t>
  </si>
  <si>
    <t>FOR FEDERAL INCOME TAXES</t>
  </si>
  <si>
    <t>1.  Report the reconciliation of reported</t>
  </si>
  <si>
    <t xml:space="preserve"> net income for the year with taxable income</t>
  </si>
  <si>
    <t xml:space="preserve">     2.  If the utility is a member of a group which</t>
  </si>
  <si>
    <t xml:space="preserve"> used in computing Federal income tax accruals</t>
  </si>
  <si>
    <t xml:space="preserve">    1.  List changes in and important additions to franchise area.</t>
  </si>
  <si>
    <t xml:space="preserve"> Commission authorization, if any was required.  </t>
  </si>
  <si>
    <t xml:space="preserve">    4.  List important leaseholds that have been acquired </t>
  </si>
  <si>
    <t xml:space="preserve"> given, assigned or surrendered:  Give effective dates,</t>
  </si>
  <si>
    <t xml:space="preserve"> lengths of terms, names of parties, rents, and other conditions.</t>
  </si>
  <si>
    <t xml:space="preserve"> required.  </t>
  </si>
  <si>
    <t xml:space="preserve">    8.  State briefly the status of any materially </t>
  </si>
  <si>
    <t xml:space="preserve">   9.  Describe briefly any materially important trans-</t>
  </si>
  <si>
    <t xml:space="preserve">   10.  If the important changes during the year relating </t>
  </si>
  <si>
    <t xml:space="preserve">the data required by instructions 1 to 9 above, such notes </t>
  </si>
  <si>
    <t>TOTAL Other Property and Investments (Total lines 14-17, 19-21)</t>
  </si>
  <si>
    <t xml:space="preserve"> (403) Depreciation Expense</t>
  </si>
  <si>
    <t xml:space="preserve">       Exp. of Gas Plt. Leas. to Others</t>
  </si>
  <si>
    <t>x</t>
  </si>
  <si>
    <t xml:space="preserve"> Transportation Expenses-</t>
  </si>
  <si>
    <t>Number for Previous Year</t>
  </si>
  <si>
    <t xml:space="preserve"> acquisition adjustments, etc., and show in column    </t>
  </si>
  <si>
    <t xml:space="preserve">purchaser, and date of transaction.  </t>
  </si>
  <si>
    <t>Report below the particulars (details) called for</t>
  </si>
  <si>
    <t xml:space="preserve">                     3.  Minor items (5% of the Balance at End of Year for Account</t>
  </si>
  <si>
    <t>concerning other regulatory liabilities which are created</t>
  </si>
  <si>
    <t xml:space="preserve">                          254 or amounts less than $50,000, whichever is less) may</t>
  </si>
  <si>
    <t xml:space="preserve">                          be grouped by classes.</t>
  </si>
  <si>
    <t>For regulatory liabilities being amortized, show period of</t>
  </si>
  <si>
    <t>amortization in column (a).</t>
  </si>
  <si>
    <t>DEBITS</t>
  </si>
  <si>
    <t xml:space="preserve">          Account</t>
  </si>
  <si>
    <t>Beg of Year</t>
  </si>
  <si>
    <t xml:space="preserve">          Credited</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</si>
  <si>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</si>
  <si>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</si>
  <si>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</si>
  <si>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</si>
  <si>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</si>
  <si>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</si>
  <si>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</si>
  <si>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</si>
  <si>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</si>
  <si>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</si>
  <si>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</si>
  <si>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</si>
  <si>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</si>
  <si>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GAS OPERATING REVENUES (Account 400)</t>
  </si>
  <si>
    <t>Report below natural gas operating revenues for</t>
  </si>
  <si>
    <t>added.  The average number of customers means the</t>
  </si>
  <si>
    <t>each prescribed account, and manufactured gas</t>
  </si>
  <si>
    <t>average of twelve figures at the close of each month.</t>
  </si>
  <si>
    <t>revenues in total.</t>
  </si>
  <si>
    <t xml:space="preserve">4.  </t>
  </si>
  <si>
    <t xml:space="preserve"> Report quantities of natural gas sold in Mcf</t>
  </si>
  <si>
    <t>Natural gas means either natural gas unmixed</t>
  </si>
  <si>
    <t>(14.73 psia at 60 F). If billings are on a therm basis,</t>
  </si>
  <si>
    <t>or any mixture of natural and manufactured gas.</t>
  </si>
  <si>
    <t>give the Btu contents of the gas sold and the sales</t>
  </si>
  <si>
    <t>Report number of customers, columns (f) and</t>
  </si>
  <si>
    <t>converted to Mcf.</t>
  </si>
  <si>
    <t xml:space="preserve">(g), on the basis of meters, in addition to the number </t>
  </si>
  <si>
    <t xml:space="preserve">5.  </t>
  </si>
  <si>
    <t>If increases or decreases from previous year</t>
  </si>
  <si>
    <t>of flat rate accounts; except that where separate</t>
  </si>
  <si>
    <t>columns (c), (e) and (g), are not derived from</t>
  </si>
  <si>
    <t>meter readings are added for billing purposes, one</t>
  </si>
  <si>
    <t>previously reported figures explain any inconsistencies</t>
  </si>
  <si>
    <t>customer should be counted for each group of meters</t>
  </si>
  <si>
    <t>in a footnote.</t>
  </si>
  <si>
    <t>OPERATING REVENUES</t>
  </si>
  <si>
    <t>Amount for Year</t>
  </si>
  <si>
    <t>GAS SERVICE REVENUES</t>
  </si>
  <si>
    <t xml:space="preserve">  480 Residential Sales</t>
  </si>
  <si>
    <t xml:space="preserve">  481 Commercial &amp; Industrial Sales</t>
  </si>
  <si>
    <t xml:space="preserve">          Small (or Comm.) (See Instr.6)</t>
  </si>
  <si>
    <t xml:space="preserve">         Large (or Ind.) (See Instr. 6)</t>
  </si>
  <si>
    <t xml:space="preserve">  482 Other Sales to Public Authorities</t>
  </si>
  <si>
    <t xml:space="preserve">  484 Unbilled Revenue</t>
  </si>
  <si>
    <t xml:space="preserve">          TOTAL Sales to Ultimate Consumers</t>
  </si>
  <si>
    <t xml:space="preserve">  483 Sales for Resale</t>
  </si>
  <si>
    <t xml:space="preserve">          TOTAL Natural Gas Service Revenues</t>
  </si>
  <si>
    <t xml:space="preserve">          Revenues from Manufactured Gas</t>
  </si>
  <si>
    <t xml:space="preserve">         TOTAL Gas Service Revenues</t>
  </si>
  <si>
    <t xml:space="preserve">  485 Intracompany Transfers</t>
  </si>
  <si>
    <t xml:space="preserve">  487 Forfeited Discounts</t>
  </si>
  <si>
    <t xml:space="preserve">  488 Misc. Service Revenues</t>
  </si>
  <si>
    <t xml:space="preserve">  489.1 Rev. from Trans. of Gas of Others through Gathering Facilities</t>
  </si>
  <si>
    <t xml:space="preserve">  489.2 Rev. from Trans. of Gas of Others through Transmission Facilities</t>
  </si>
  <si>
    <t xml:space="preserve">  489.3 Rev. from Trans. of Gas of Others through Distribution Facilities</t>
  </si>
  <si>
    <t xml:space="preserve">  489.4 Rev. from Storing Gas of Others </t>
  </si>
  <si>
    <t xml:space="preserve">  490 Sales of Prod. Ext. from Nat. Gas</t>
  </si>
  <si>
    <t xml:space="preserve">  491 Rev. from Nat. Gas Proc. by Others</t>
  </si>
  <si>
    <t xml:space="preserve">  492 Incidental Gasoline and Oil Sales</t>
  </si>
  <si>
    <t xml:space="preserve">  493 Rent from Gas Property</t>
  </si>
  <si>
    <t xml:space="preserve">  494 Interdepartmental Rents</t>
  </si>
  <si>
    <t xml:space="preserve">  495 Other Gas Revenues </t>
  </si>
  <si>
    <t xml:space="preserve">          TOTAL Other Operating Revenues</t>
  </si>
  <si>
    <t xml:space="preserve">          TOTAL Gas Operating Revenues</t>
  </si>
  <si>
    <t xml:space="preserve">  (Less) 496 Provision for Rate Refunds</t>
  </si>
  <si>
    <t xml:space="preserve">          TOTAL Gas Operating Revenues Net of Provision for Refunds</t>
  </si>
  <si>
    <t xml:space="preserve">  Dist. Type Sales by States (Inc. Main Line Sales to Resid and Comm Cust)</t>
  </si>
  <si>
    <t xml:space="preserve">  Main Line Industrial Sales (Incl. Main Line Sales to Pub. Authorities)</t>
  </si>
  <si>
    <t xml:space="preserve">  Sales for Resale</t>
  </si>
  <si>
    <t xml:space="preserve">  Other Sales to Pub. Auth. (Local Dist. Only)</t>
  </si>
  <si>
    <t xml:space="preserve">  Unbilled Revenues</t>
  </si>
  <si>
    <t xml:space="preserve">  TOTAL (Same as Line 10, Columns (b) and (d)</t>
  </si>
  <si>
    <t xml:space="preserve"> (2)       A Resubmission</t>
  </si>
  <si>
    <t>GAS OPERATING REVENUES (Account 400) (Continued)</t>
  </si>
  <si>
    <t xml:space="preserve">    6.  Commercial and Industrial Sales.  Account  481,</t>
  </si>
  <si>
    <t xml:space="preserve">         may be classified according to the basis of classifi-</t>
  </si>
  <si>
    <t xml:space="preserve">     Year, for important new territory added and important</t>
  </si>
  <si>
    <t xml:space="preserve">         cation (Small or Commercial, and Large or Industrial)</t>
  </si>
  <si>
    <t xml:space="preserve">      rate increases or decreases.</t>
  </si>
  <si>
    <t xml:space="preserve">         regularly used by the respondent if such basis of</t>
  </si>
  <si>
    <t xml:space="preserve">         classification is not generally greater than 200,000</t>
  </si>
  <si>
    <t xml:space="preserve">         Mcf per year or approximately 800 Mcf per day of</t>
  </si>
  <si>
    <t xml:space="preserve">         normal requirements.  (See Account 481 of the</t>
  </si>
  <si>
    <t xml:space="preserve">         Uniform System of Accounts.  Explain basis of</t>
  </si>
  <si>
    <t xml:space="preserve">         classification in a footnote.)</t>
  </si>
  <si>
    <t>MCF OF NATURAL GAS SOLD</t>
  </si>
  <si>
    <t>MPUC Page 10</t>
  </si>
  <si>
    <t>MPUC Page 12</t>
  </si>
  <si>
    <t>MPUC Page 13</t>
  </si>
  <si>
    <t>MPUC Page 14</t>
  </si>
  <si>
    <t>MPUC Page 15</t>
  </si>
  <si>
    <t>MPUC Page 16</t>
  </si>
  <si>
    <t>MPUC Page 17</t>
  </si>
  <si>
    <t>MPUC Page 18</t>
  </si>
  <si>
    <t>MPUC Page 19</t>
  </si>
  <si>
    <t>REVENUES FROM TRANSPORTATION OF GAS OF OTHERS THROUGH DISTRIBUTION FACILITIES (ACCOUNT 489.3)</t>
  </si>
  <si>
    <t>1.  Report revenues and Dth of gas delivered by zone of Delivery by</t>
  </si>
  <si>
    <t xml:space="preserve">3.  Other revenues include reservation charges received plus usage </t>
  </si>
  <si>
    <t>Rate Schedule.  Total by Zone of Delivery and for all zones.  If respondent</t>
  </si>
  <si>
    <t>charges for transportation and hub services.</t>
  </si>
  <si>
    <t>does not have separate zones, provide totals by rate schedule.</t>
  </si>
  <si>
    <t>4.  Delivered Dth of gas must not be adjusted for discounting,</t>
  </si>
  <si>
    <t>2.  Revenues for penalties including penalties for unauthorized overruns</t>
  </si>
  <si>
    <t>5.  Each incremental rate schedule and each individually certified rate</t>
  </si>
  <si>
    <t>must be reported separately.</t>
  </si>
  <si>
    <t>schedule must be separately reported.</t>
  </si>
  <si>
    <t>OTHER REVENUES</t>
  </si>
  <si>
    <t>TOTAL OPERATING REVENUES</t>
  </si>
  <si>
    <t>DEKATHERM OF NATURAL GAS</t>
  </si>
  <si>
    <t>Zone of Delivery,</t>
  </si>
  <si>
    <t>Amount for</t>
  </si>
  <si>
    <t>Rate Schedule</t>
  </si>
  <si>
    <t>RPAGE320~OOAOUQAG</t>
  </si>
  <si>
    <t>GAS OPERATION AND MAINTENANCE EXPENSES</t>
  </si>
  <si>
    <t>RPAGE321~OOAOUQAG</t>
  </si>
  <si>
    <t>RPAGE322~OOAOUQAG</t>
  </si>
  <si>
    <t>RPAGE323~OOAOUQAG</t>
  </si>
  <si>
    <t>If the amount for previous year is not derived from previously reported figures, explain in footnotes.</t>
  </si>
  <si>
    <t>RPAGE324~OOAOUQAG</t>
  </si>
  <si>
    <t>RPAGE325~OOAOUQAGQ</t>
  </si>
  <si>
    <t>1.  PRODUCTION EXPENSES</t>
  </si>
  <si>
    <t>ALT Z</t>
  </si>
  <si>
    <t>/PPCAO</t>
  </si>
  <si>
    <t>ML4~MR240~</t>
  </si>
  <si>
    <t>PART I : IDENTIFICATION</t>
  </si>
  <si>
    <t>MT0~MB0~</t>
  </si>
  <si>
    <t>S\027&amp;l5.39C\027(s0p12H~</t>
  </si>
  <si>
    <t>01 Exact Legal Name of Respondent</t>
  </si>
  <si>
    <t>02 Year of Report</t>
  </si>
  <si>
    <t>P89~Q</t>
  </si>
  <si>
    <t>RPAGE3~OOAOUQAGQ</t>
  </si>
  <si>
    <t>03 Previous Name and Date of Change (If name changed during year)</t>
  </si>
  <si>
    <t>04 Address of Principal Business Office at End of Year (Street, City, State, Zip Code)</t>
  </si>
  <si>
    <t>05 Name of Contact Person</t>
  </si>
  <si>
    <t>06 Title of Contact Person</t>
  </si>
  <si>
    <t>07 Address of Contact Person (Street, City, State, Zip Code)</t>
  </si>
  <si>
    <t>09 This Report Is</t>
  </si>
  <si>
    <t>10 Date of Report</t>
  </si>
  <si>
    <t>(2)     A Resubmission</t>
  </si>
  <si>
    <t xml:space="preserve">     (Mo, Da, Yr)</t>
  </si>
  <si>
    <t>11 Name of Officer Having Custody of the Books of Account</t>
  </si>
  <si>
    <t>12 Title of Officer</t>
  </si>
  <si>
    <t>13 Address of Officer Where Books of Account Are Kept (Street, City, State, Zip code)</t>
  </si>
  <si>
    <t>14 Name of State Where</t>
  </si>
  <si>
    <t>15 Date of Incorporation</t>
  </si>
  <si>
    <t>16 If applicable, Reference to Law</t>
  </si>
  <si>
    <t xml:space="preserve">     Respondent is Incorporated</t>
  </si>
  <si>
    <t xml:space="preserve">     Incorporated Under</t>
  </si>
  <si>
    <t xml:space="preserve">17 Explanation of Manner and Extent of Corporate Control (If the respondent controls or is controlled </t>
  </si>
  <si>
    <t xml:space="preserve">     by any other corporation, business trust, or similar organization)</t>
  </si>
  <si>
    <t>PART II: ATTESTATION</t>
  </si>
  <si>
    <t>The undersigned officer certifies that he/she has examined the accompanying report; that to the best of his/her knowledge,</t>
  </si>
  <si>
    <t>information, and belief, all statements of fact contained in the accompanying  report are true and the accompanying report</t>
  </si>
  <si>
    <t>is a correct statement of the business and affairs of the above named respondent in respect to each and every matter set</t>
  </si>
  <si>
    <t>forth therein during the period from and including January 1 to and including December 31 of the year of the report.</t>
  </si>
  <si>
    <t>01 Name</t>
  </si>
  <si>
    <t>03 Signature</t>
  </si>
  <si>
    <t>04 Date Signed</t>
  </si>
  <si>
    <t>02 Title</t>
  </si>
  <si>
    <t xml:space="preserve"> </t>
  </si>
  <si>
    <t xml:space="preserve">   (1)   An Original</t>
  </si>
  <si>
    <t>Name of Respondent</t>
  </si>
  <si>
    <t>This Report Is:</t>
  </si>
  <si>
    <t>Date of Report</t>
  </si>
  <si>
    <t>Year of Report</t>
  </si>
  <si>
    <t>(1)     An Original</t>
  </si>
  <si>
    <t>(Mo, Da, Yr)</t>
  </si>
  <si>
    <t>GAS OPERATING REVENUES by Tariff Sheets</t>
  </si>
  <si>
    <t>Complete the following information for the calendar year ending December 31 according to the column headings.</t>
  </si>
  <si>
    <t>The average number of customers should be the number of bills rendered during the year divided by the number of billing periods during the year (12 if all billings are made monthly).</t>
  </si>
  <si>
    <t>Line No.</t>
  </si>
  <si>
    <t>Revenue</t>
  </si>
  <si>
    <t>MCF</t>
  </si>
  <si>
    <t>Average Number of Customers</t>
  </si>
  <si>
    <t>Number of Customers Added During Year</t>
  </si>
  <si>
    <t>GAS SERVICE TARIFFS</t>
  </si>
  <si>
    <t>Residential Sales</t>
  </si>
  <si>
    <t>R-1 - Residential Heating</t>
  </si>
  <si>
    <t>3A</t>
  </si>
  <si>
    <t>Base Revenues</t>
  </si>
  <si>
    <t>3B</t>
  </si>
  <si>
    <t>CGF Revenues</t>
  </si>
  <si>
    <t>3C</t>
  </si>
  <si>
    <t>Other Revenues (ERC/ERRA)</t>
  </si>
  <si>
    <t>3D</t>
  </si>
  <si>
    <t>R-2 - Residential Non-Heating</t>
  </si>
  <si>
    <t>4A</t>
  </si>
  <si>
    <t>4B</t>
  </si>
  <si>
    <t>4C</t>
  </si>
  <si>
    <t>4D</t>
  </si>
  <si>
    <t>Total Residential</t>
  </si>
  <si>
    <t>Commercial and Industrial Sales Service</t>
  </si>
  <si>
    <t>Rate G-40 (Low Annual Use, High Peak Period Use)</t>
  </si>
  <si>
    <t>8A</t>
  </si>
  <si>
    <t>8B</t>
  </si>
  <si>
    <t>8C</t>
  </si>
  <si>
    <t>8D</t>
  </si>
  <si>
    <t>Rate G-41 (Medium Annual Use, High Peak Period Use)</t>
  </si>
  <si>
    <t>9A</t>
  </si>
  <si>
    <t>9B</t>
  </si>
  <si>
    <t>9C</t>
  </si>
  <si>
    <t>9D</t>
  </si>
  <si>
    <t>Rate G-42 (High Annual Use, High Peak Period Use)</t>
  </si>
  <si>
    <t>10A</t>
  </si>
  <si>
    <t>10B</t>
  </si>
  <si>
    <t>10C</t>
  </si>
  <si>
    <t>10D</t>
  </si>
  <si>
    <t>Rate G-50 (Low Annual Use, Low Peak Period Use)</t>
  </si>
  <si>
    <t>11A</t>
  </si>
  <si>
    <t>11B</t>
  </si>
  <si>
    <t>11C</t>
  </si>
  <si>
    <t>11D</t>
  </si>
  <si>
    <t>Rate G-51(Medium Annual Use, Low Peak Period Use)</t>
  </si>
  <si>
    <t>12A</t>
  </si>
  <si>
    <t>12B</t>
  </si>
  <si>
    <t>12C</t>
  </si>
  <si>
    <t>12D</t>
  </si>
  <si>
    <t>Rate G-52 (High Annual Use, Low Peak Period Use)</t>
  </si>
  <si>
    <t>13A</t>
  </si>
  <si>
    <t>13B</t>
  </si>
  <si>
    <t>13C</t>
  </si>
  <si>
    <t>13D</t>
  </si>
  <si>
    <t>Total Commercial and Industrial Sales</t>
  </si>
  <si>
    <t>Commercial and Industrial Delivery Service</t>
  </si>
  <si>
    <t>Rate T-40 (Low Annual Use, High Peak Period Use)</t>
  </si>
  <si>
    <t>17A</t>
  </si>
  <si>
    <t>17B</t>
  </si>
  <si>
    <t>17C</t>
  </si>
  <si>
    <t>Rate T-41 (Medium Annual Use, High Peak Period Use)</t>
  </si>
  <si>
    <t>18A</t>
  </si>
  <si>
    <t>18B</t>
  </si>
  <si>
    <t>18C</t>
  </si>
  <si>
    <t>Rate T-42 (High Annual Use, High Peak Period Use)</t>
  </si>
  <si>
    <t>19A</t>
  </si>
  <si>
    <t>19B</t>
  </si>
  <si>
    <t>19C</t>
  </si>
  <si>
    <t>Rate T-50 (Low Annual Use, Low Peak Period Use)</t>
  </si>
  <si>
    <t>20A</t>
  </si>
  <si>
    <t>20B</t>
  </si>
  <si>
    <t>20C</t>
  </si>
  <si>
    <t>Rate T-51(Medium Annual Use, Low Peak Period Use)</t>
  </si>
  <si>
    <t>21A</t>
  </si>
  <si>
    <t>21B</t>
  </si>
  <si>
    <t>21C</t>
  </si>
  <si>
    <t>Rate T-52 (High Annual Use, Low Peak Period Use)</t>
  </si>
  <si>
    <t>22A</t>
  </si>
  <si>
    <t>22B</t>
  </si>
  <si>
    <t>22C</t>
  </si>
  <si>
    <t>Total Revenues</t>
  </si>
  <si>
    <t>MPUC Page 40A</t>
  </si>
  <si>
    <t>Energy Revenues</t>
  </si>
  <si>
    <t xml:space="preserve">Other Revenues </t>
  </si>
  <si>
    <t>General Firm Sales Service - GS1</t>
  </si>
  <si>
    <t>Non-Residential Consumption less than 50,000 therms</t>
  </si>
  <si>
    <t>6A</t>
  </si>
  <si>
    <t>6B</t>
  </si>
  <si>
    <t>6C</t>
  </si>
  <si>
    <t>6D</t>
  </si>
  <si>
    <t xml:space="preserve">Total </t>
  </si>
  <si>
    <t>Large General Firm Sales Service - GS2</t>
  </si>
  <si>
    <t>Non-Residential Consumption 50,000 therms or greater</t>
  </si>
  <si>
    <t>Total Non-Residential Sales</t>
  </si>
  <si>
    <t>Total Sales Service</t>
  </si>
  <si>
    <t>General Firm Small Transportation Service - GT1</t>
  </si>
  <si>
    <t>Non-Residential Transportation less than 50,000 therms</t>
  </si>
  <si>
    <t>Large General Firm Transportation Service - GT2</t>
  </si>
  <si>
    <t>Non-Residential Transportation 50,000 therms or greater</t>
  </si>
  <si>
    <t>Total Transportation Service</t>
  </si>
  <si>
    <t>Interruptible Sales</t>
  </si>
  <si>
    <t>Other Revenues</t>
  </si>
  <si>
    <t>Total Interruptible Sales</t>
  </si>
  <si>
    <t>Negotiated Service</t>
  </si>
  <si>
    <t>Total Negotiated Service</t>
  </si>
  <si>
    <t>2A</t>
  </si>
  <si>
    <t>2B</t>
  </si>
  <si>
    <t>2C</t>
  </si>
  <si>
    <t>2D</t>
  </si>
  <si>
    <t>Small C&amp;I Firm Sales &amp; Service Customers</t>
  </si>
  <si>
    <t>5A</t>
  </si>
  <si>
    <t>5B</t>
  </si>
  <si>
    <t>5C</t>
  </si>
  <si>
    <t>5D</t>
  </si>
  <si>
    <t xml:space="preserve">Total Small C&amp;I </t>
  </si>
  <si>
    <t>Large C&amp;I Firm Sales &amp; Service Customers</t>
  </si>
  <si>
    <t>Total Large C&amp;I</t>
  </si>
  <si>
    <t>Commercial and Industrial Transportation Service</t>
  </si>
  <si>
    <t>Small C&amp;I Firm Transportation Service Customers</t>
  </si>
  <si>
    <t>Large C&amp;I Firm Transportation Service Customers</t>
  </si>
  <si>
    <t>Total Commercial and Industrial Transportation</t>
  </si>
  <si>
    <t>Gas Used for Compressor Station Fuel-Credit</t>
  </si>
  <si>
    <t xml:space="preserve">    811</t>
  </si>
  <si>
    <t>Gas Used for Products Extraction-Credit</t>
  </si>
  <si>
    <t xml:space="preserve">    812</t>
  </si>
  <si>
    <t>Gas Used for Other Utility Operations-Credit</t>
  </si>
  <si>
    <t xml:space="preserve">      TOTAL Gas Used in Utility Operations-Credit (Total of lines 91 thru 93)</t>
  </si>
  <si>
    <t xml:space="preserve">    813</t>
  </si>
  <si>
    <t>Other Gas Supply Expenses</t>
  </si>
  <si>
    <t xml:space="preserve">      TOTAL Other Gas Supply Exp. (Total of lines 77,78,85,86 thru 89,94,95)</t>
  </si>
  <si>
    <t xml:space="preserve">      TOTAL Production Expenses (Enter Total of lines 3,30,58,65, and 96)</t>
  </si>
  <si>
    <t>Name of Resondent</t>
  </si>
  <si>
    <t>(2)      A Resubmission</t>
  </si>
  <si>
    <t xml:space="preserve">     2.  NATURAL GAS STORAGE, TERMINALING AND</t>
  </si>
  <si>
    <t xml:space="preserve">         PROCESSING EXPENSES</t>
  </si>
  <si>
    <t xml:space="preserve"> A. Underground Storage Expenses</t>
  </si>
  <si>
    <t>100</t>
  </si>
  <si>
    <t>101</t>
  </si>
  <si>
    <t xml:space="preserve">    814</t>
  </si>
  <si>
    <t>102</t>
  </si>
  <si>
    <t xml:space="preserve">    815</t>
  </si>
  <si>
    <t>Maps and Records</t>
  </si>
  <si>
    <t>103</t>
  </si>
  <si>
    <t xml:space="preserve">    816</t>
  </si>
  <si>
    <t>Wells Expenses</t>
  </si>
  <si>
    <t>104</t>
  </si>
  <si>
    <t xml:space="preserve">    817</t>
  </si>
  <si>
    <t>Lines Expense</t>
  </si>
  <si>
    <t>105</t>
  </si>
  <si>
    <t xml:space="preserve">    818</t>
  </si>
  <si>
    <t>Compressor Station Expenses</t>
  </si>
  <si>
    <t>106</t>
  </si>
  <si>
    <t xml:space="preserve">    819</t>
  </si>
  <si>
    <t>Compressor Station Fuel and Power</t>
  </si>
  <si>
    <t>107</t>
  </si>
  <si>
    <t xml:space="preserve">    820</t>
  </si>
  <si>
    <t>Measuring and Regulating Station Expenses</t>
  </si>
  <si>
    <t>108</t>
  </si>
  <si>
    <t xml:space="preserve">    821</t>
  </si>
  <si>
    <t>109</t>
  </si>
  <si>
    <t xml:space="preserve">    822</t>
  </si>
  <si>
    <t>Exploration and Development</t>
  </si>
  <si>
    <t>110</t>
  </si>
  <si>
    <t xml:space="preserve">    823</t>
  </si>
  <si>
    <t>Gas Losses</t>
  </si>
  <si>
    <t>111</t>
  </si>
  <si>
    <t xml:space="preserve">    824</t>
  </si>
  <si>
    <t>112</t>
  </si>
  <si>
    <t xml:space="preserve">    825</t>
  </si>
  <si>
    <t>Storage Well Royalties</t>
  </si>
  <si>
    <t>113</t>
  </si>
  <si>
    <t xml:space="preserve">    826</t>
  </si>
  <si>
    <t>114</t>
  </si>
  <si>
    <t xml:space="preserve">      TOTAL Operation (Enter Total of lines 101 thru 113)</t>
  </si>
  <si>
    <t>(c)</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</si>
  <si>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</si>
  <si>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</si>
  <si>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</si>
  <si>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</si>
  <si>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</si>
  <si>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</si>
  <si>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</si>
  <si>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</si>
  <si>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</si>
  <si>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</si>
  <si>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</si>
  <si>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</si>
  <si>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</si>
  <si>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</si>
  <si>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</si>
  <si>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</si>
  <si>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</si>
  <si>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</si>
  <si>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</si>
  <si>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</si>
  <si>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</si>
  <si>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</si>
  <si>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</si>
  <si>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</si>
  <si>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</si>
  <si>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</si>
  <si>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</si>
  <si>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</si>
  <si>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</si>
  <si>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</si>
  <si>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</si>
  <si>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</si>
  <si>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</si>
  <si>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</si>
  <si>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</si>
  <si>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</si>
  <si>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</si>
  <si>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</si>
  <si>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</si>
  <si>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</si>
  <si>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</si>
  <si>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</si>
  <si>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</si>
  <si>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</si>
  <si>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RPAGE105~OOAOUQAGQ</t>
  </si>
  <si>
    <t>DIRECTORS</t>
  </si>
  <si>
    <t>Report below the information called for</t>
  </si>
  <si>
    <t xml:space="preserve">  who are officers of the respondent.</t>
  </si>
  <si>
    <t xml:space="preserve">  concerning each director of the respondent who</t>
  </si>
  <si>
    <t>Designate members of the Executive Committee</t>
  </si>
  <si>
    <t xml:space="preserve">  held office at any time during the year.  Include</t>
  </si>
  <si>
    <t xml:space="preserve">  by an asterisk and the Chairman of the Executive</t>
  </si>
  <si>
    <t xml:space="preserve">  in column (a), abbreviated titles of the directors</t>
  </si>
  <si>
    <t xml:space="preserve">  Committee by a double asterisk.</t>
  </si>
  <si>
    <t>No. of</t>
  </si>
  <si>
    <t>Directors</t>
  </si>
  <si>
    <t>Fees</t>
  </si>
  <si>
    <t>Name (and Title) of Director</t>
  </si>
  <si>
    <t xml:space="preserve"> Principal Business Address</t>
  </si>
  <si>
    <t>Meetings</t>
  </si>
  <si>
    <t>During</t>
  </si>
  <si>
    <t>During Year</t>
  </si>
  <si>
    <t>Year</t>
  </si>
  <si>
    <t>(a)</t>
  </si>
  <si>
    <t xml:space="preserve">  (b)</t>
  </si>
  <si>
    <t>(d)</t>
  </si>
  <si>
    <t xml:space="preserve">1.   </t>
  </si>
  <si>
    <t>Give the names and addresses of the 10</t>
  </si>
  <si>
    <t>the circumstances whereby such security became vested</t>
  </si>
  <si>
    <t xml:space="preserve">security holders of the respondent who, at the date </t>
  </si>
  <si>
    <t>with voting rights and give other important particulars</t>
  </si>
  <si>
    <t>of the latest closing of the stock book or compilation</t>
  </si>
  <si>
    <t xml:space="preserve">  substitute a copy of item 4 of Regulation S-K </t>
  </si>
  <si>
    <t xml:space="preserve">  making functions.</t>
  </si>
  <si>
    <t xml:space="preserve">  (identified as this page).  The substitute page(s)</t>
  </si>
  <si>
    <t xml:space="preserve">  should be the same size as this page.</t>
  </si>
  <si>
    <t>Line</t>
  </si>
  <si>
    <t xml:space="preserve"> No.</t>
  </si>
  <si>
    <t xml:space="preserve">     Title</t>
  </si>
  <si>
    <t>Name of Officer</t>
  </si>
  <si>
    <t xml:space="preserve">      (a)</t>
  </si>
  <si>
    <t xml:space="preserve">      (b)</t>
  </si>
  <si>
    <t xml:space="preserve">  A. Manufactured Gas Production</t>
  </si>
  <si>
    <t xml:space="preserve">  Manufactured Gas Production (Submit Supplemental Statement)</t>
  </si>
  <si>
    <t>B. Natural Gas Production</t>
  </si>
  <si>
    <t>B1. Natural Gas Production and Gathering</t>
  </si>
  <si>
    <t xml:space="preserve">  Operation</t>
  </si>
  <si>
    <t xml:space="preserve">    750</t>
  </si>
  <si>
    <t>Operation Supervision and Engineering</t>
  </si>
  <si>
    <t xml:space="preserve">    751</t>
  </si>
  <si>
    <t>Production Maps and Records</t>
  </si>
  <si>
    <t xml:space="preserve">    752</t>
  </si>
  <si>
    <t>Gas Wells Expenses</t>
  </si>
  <si>
    <t xml:space="preserve">    753</t>
  </si>
  <si>
    <t>Field Lines Expenses</t>
  </si>
  <si>
    <t xml:space="preserve">    754</t>
  </si>
  <si>
    <t>Field Compressor Station Expenses</t>
  </si>
  <si>
    <t xml:space="preserve">    755</t>
  </si>
  <si>
    <t>Field Compressor Station Fuel and Power</t>
  </si>
  <si>
    <t xml:space="preserve">    756</t>
  </si>
  <si>
    <t>Field Measuring and Regulating Station Expenses</t>
  </si>
  <si>
    <t xml:space="preserve">    757 </t>
  </si>
  <si>
    <t>Purification Expenses</t>
  </si>
  <si>
    <t xml:space="preserve">    758</t>
  </si>
  <si>
    <t>Gas Well Royalties</t>
  </si>
  <si>
    <t xml:space="preserve">    759</t>
  </si>
  <si>
    <t>Other Expenses</t>
  </si>
  <si>
    <t xml:space="preserve">    760</t>
  </si>
  <si>
    <t>Rents</t>
  </si>
  <si>
    <t xml:space="preserve">      TOTAL Operation (Enter Total of lines 7 thru 17)</t>
  </si>
  <si>
    <t>MPUC Page 47</t>
  </si>
  <si>
    <t>duration of trust and principal holders of beneficiary</t>
  </si>
  <si>
    <t>options, warrants, or rights outstanding at the end of the</t>
  </si>
  <si>
    <t>interests in the trust.  If the stock book was not</t>
  </si>
  <si>
    <t>year for others to purchase securities of the respondent</t>
  </si>
  <si>
    <t>closed or a list of stockholders was not compiled</t>
  </si>
  <si>
    <t>or any securities or other assets owned by the respondent,</t>
  </si>
  <si>
    <t>within one year prior to the end of the year, or if</t>
  </si>
  <si>
    <t xml:space="preserve">including prices, expiration dates, and other material </t>
  </si>
  <si>
    <t>other class of security has become vested with</t>
  </si>
  <si>
    <t>information relating to exercise of the options, warrants,</t>
  </si>
  <si>
    <t>voting rights, then show such 10 security holders</t>
  </si>
  <si>
    <t>or rights.  Specify the amount of such securities or</t>
  </si>
  <si>
    <t>as of the close of the year.  Arrange the names of the</t>
  </si>
  <si>
    <t>assets so entitled to be purchased by any officer,</t>
  </si>
  <si>
    <t>security holders in the order of voting power,</t>
  </si>
  <si>
    <t>director, associated company, or any of the ten largest</t>
  </si>
  <si>
    <t xml:space="preserve">commencing with the highest.  Show in column (a) the </t>
  </si>
  <si>
    <t>security holders.  This instruction is inapplicable to</t>
  </si>
  <si>
    <t>titles of officers and directors included in such list</t>
  </si>
  <si>
    <t>convertible securities or to any securities substantially</t>
  </si>
  <si>
    <t>of 10 security holders.</t>
  </si>
  <si>
    <t>all of which are outstanding in the hands of the general</t>
  </si>
  <si>
    <t>Return on Common Equity on Investments Subject to Commission Jurisdiction</t>
  </si>
  <si>
    <t>Each Local Distribution Company providing end use Natural Gas Service, shall provide the information requested on this page.  A similar page was developed for Electric Transmission &amp; Distribution utilities consistent with 35-A M.R.S.A. §504(2).</t>
  </si>
  <si>
    <t>Maine Commission Jurisdiction</t>
  </si>
  <si>
    <t>For Years Ended December 31,</t>
  </si>
  <si>
    <t>Total Net Income</t>
  </si>
  <si>
    <t>Adjustments to reflect income from activites not subject to Commission jurisdiction (specify):</t>
  </si>
  <si>
    <t>Other Nonutiilty Income</t>
  </si>
  <si>
    <t>Total Net Income from Commission Jurisdiction</t>
  </si>
  <si>
    <t>Total Common Equity</t>
  </si>
  <si>
    <t>Adjustments to reflect Common Equity on investments not subject to Commission Jurisdiction (Show how calculated)</t>
  </si>
  <si>
    <t>Common Equity for Non-Utility Invesment</t>
  </si>
  <si>
    <t>Other Common Equity</t>
  </si>
  <si>
    <t>Total Common Equity for Investments Subject to Commission Jurisdiction</t>
  </si>
  <si>
    <t>Return on Common Equity Subject to Commission Jurisdiction (Line 11/Line 22)</t>
  </si>
  <si>
    <t>Rate Base</t>
  </si>
  <si>
    <t>MPUC Page 16-A</t>
  </si>
  <si>
    <t xml:space="preserve">    909</t>
  </si>
  <si>
    <t>Informational and Instructional Expenses</t>
  </si>
  <si>
    <t>243</t>
  </si>
  <si>
    <t xml:space="preserve">    910</t>
  </si>
  <si>
    <t>Miscellaneous Customer Service and Informational Expenses</t>
  </si>
  <si>
    <t>244</t>
  </si>
  <si>
    <t xml:space="preserve">      TOTAL Customer Service and Information Expenses (Lines 240 </t>
  </si>
  <si>
    <t xml:space="preserve">       thru 243)</t>
  </si>
  <si>
    <t>245</t>
  </si>
  <si>
    <t>7. SALES EXPENSES</t>
  </si>
  <si>
    <t>246</t>
  </si>
  <si>
    <t>247</t>
  </si>
  <si>
    <t xml:space="preserve">    911</t>
  </si>
  <si>
    <t>248</t>
  </si>
  <si>
    <t xml:space="preserve">    912</t>
  </si>
  <si>
    <t>Demonstration and Selling Expenses</t>
  </si>
  <si>
    <t>249</t>
  </si>
  <si>
    <t xml:space="preserve">    913</t>
  </si>
  <si>
    <t>Advertising Expenses</t>
  </si>
  <si>
    <t>250</t>
  </si>
  <si>
    <t xml:space="preserve">    916</t>
  </si>
  <si>
    <t>(details) concerning the voting rights of such security.</t>
  </si>
  <si>
    <t>of the list of stockholders of the respondent, prior</t>
  </si>
  <si>
    <t>State whether voting rights are actual or contingent:</t>
  </si>
  <si>
    <t>to the end of the year, had the highest voting  powers</t>
  </si>
  <si>
    <t>of contingent, describe the contingency.</t>
  </si>
  <si>
    <t>in the respondent, and state the number of votes</t>
  </si>
  <si>
    <t xml:space="preserve">  3.   If any class or issue of security has any </t>
  </si>
  <si>
    <t>which each would have had the right to cast on that</t>
  </si>
  <si>
    <t>special privileges in the election of directors, trustees</t>
  </si>
  <si>
    <t>date if a meeting were then in order.  If any such</t>
  </si>
  <si>
    <t>or managers, or in the determination of corporate action</t>
  </si>
  <si>
    <t>holder held in trust, give in a footnote the known</t>
  </si>
  <si>
    <t>by any method, explain briefly in a footnote.</t>
  </si>
  <si>
    <t>particulars of the trust (whether voting trust, etc.),</t>
  </si>
  <si>
    <t xml:space="preserve">  4.   Furnish particulars (details) concerning any</t>
  </si>
  <si>
    <t xml:space="preserve">    857</t>
  </si>
  <si>
    <t>188</t>
  </si>
  <si>
    <t xml:space="preserve">    858</t>
  </si>
  <si>
    <t>Transmission and Compression of Gas by Others</t>
  </si>
  <si>
    <t>189</t>
  </si>
  <si>
    <t xml:space="preserve">    859</t>
  </si>
  <si>
    <t>190</t>
  </si>
  <si>
    <t xml:space="preserve">    860</t>
  </si>
  <si>
    <t>191</t>
  </si>
  <si>
    <t xml:space="preserve">      TOTAL Operation (Enter Total of lines 180 thru 190)</t>
  </si>
  <si>
    <t>GAS OPERATION AND MAINTENANCE EXPENSE (Continued)</t>
  </si>
  <si>
    <t xml:space="preserve">       3. TRANSMISSION EXPENSES (Continued)</t>
  </si>
  <si>
    <t>192</t>
  </si>
  <si>
    <t>193</t>
  </si>
  <si>
    <t xml:space="preserve">    861</t>
  </si>
  <si>
    <t>194</t>
  </si>
  <si>
    <t xml:space="preserve">    862</t>
  </si>
  <si>
    <t>195</t>
  </si>
  <si>
    <t xml:space="preserve">    863</t>
  </si>
  <si>
    <t>Maintenance of Mains</t>
  </si>
  <si>
    <t>196</t>
  </si>
  <si>
    <t xml:space="preserve">    864</t>
  </si>
  <si>
    <t>197</t>
  </si>
  <si>
    <t xml:space="preserve">    865</t>
  </si>
  <si>
    <t>Maintenance of Measuring and Reg. Station Equipment</t>
  </si>
  <si>
    <t>198</t>
  </si>
  <si>
    <t xml:space="preserve">    866</t>
  </si>
  <si>
    <t>199</t>
  </si>
  <si>
    <t xml:space="preserve">    867</t>
  </si>
  <si>
    <t>200</t>
  </si>
  <si>
    <t xml:space="preserve">      TOTAL Maintenance (Enter Total of lines 193 thru 199)</t>
  </si>
  <si>
    <t>201</t>
  </si>
  <si>
    <t xml:space="preserve">      TOTAL Transmission Expenses (Enter Total of lines 191 and 200)</t>
  </si>
  <si>
    <t>202</t>
  </si>
  <si>
    <t>4. DISTRIBUTION EXPENSES</t>
  </si>
  <si>
    <t>203</t>
  </si>
  <si>
    <t>204</t>
  </si>
  <si>
    <t xml:space="preserve">    870</t>
  </si>
  <si>
    <t>205</t>
  </si>
  <si>
    <t xml:space="preserve">    871</t>
  </si>
  <si>
    <t>Distribution Load Dispatching</t>
  </si>
  <si>
    <t>206</t>
  </si>
  <si>
    <t xml:space="preserve">    872</t>
  </si>
  <si>
    <t>207</t>
  </si>
  <si>
    <t xml:space="preserve">    873</t>
  </si>
  <si>
    <t>208</t>
  </si>
  <si>
    <t xml:space="preserve">    874</t>
  </si>
  <si>
    <t>Mains and Services Expenses</t>
  </si>
  <si>
    <t>209</t>
  </si>
  <si>
    <t xml:space="preserve">    875</t>
  </si>
  <si>
    <t>Measuring and Regulating Station Expenses-General</t>
  </si>
  <si>
    <t>210</t>
  </si>
  <si>
    <t xml:space="preserve">    876</t>
  </si>
  <si>
    <t>Measuring and Regulating Station Expenses-Industrial</t>
  </si>
  <si>
    <t>211</t>
  </si>
  <si>
    <t xml:space="preserve">    877</t>
  </si>
  <si>
    <t>Measuring and Regulating Station Expenses-City Gate Check Station</t>
  </si>
  <si>
    <t>212</t>
  </si>
  <si>
    <t xml:space="preserve">    878</t>
  </si>
  <si>
    <t>Meter and House Regulator Expenses</t>
  </si>
  <si>
    <t>213</t>
  </si>
  <si>
    <t xml:space="preserve">    879</t>
  </si>
  <si>
    <t>Customer Installations Expenses</t>
  </si>
  <si>
    <t>214</t>
  </si>
  <si>
    <t xml:space="preserve">    880</t>
  </si>
  <si>
    <t>215</t>
  </si>
  <si>
    <t xml:space="preserve">    881</t>
  </si>
  <si>
    <t>216</t>
  </si>
  <si>
    <t xml:space="preserve">      TOTAL Operation (Enter Total of lines 204 thru 215)</t>
  </si>
  <si>
    <t>217</t>
  </si>
  <si>
    <t>218</t>
  </si>
  <si>
    <t xml:space="preserve">    885</t>
  </si>
  <si>
    <t>219</t>
  </si>
  <si>
    <t xml:space="preserve">    886</t>
  </si>
  <si>
    <t xml:space="preserve">    887</t>
  </si>
  <si>
    <t xml:space="preserve">    888</t>
  </si>
  <si>
    <t>222</t>
  </si>
  <si>
    <t xml:space="preserve">    889</t>
  </si>
  <si>
    <t>Maintenance of Meas. and Reg. Sta. Equip.-General</t>
  </si>
  <si>
    <t>223</t>
  </si>
  <si>
    <t xml:space="preserve">    890</t>
  </si>
  <si>
    <t>Maintenance of Meas. and Reg. Sta. Equip.-Industrial</t>
  </si>
  <si>
    <t>224</t>
  </si>
  <si>
    <t xml:space="preserve">    891</t>
  </si>
  <si>
    <t>Maintenance of Meas. and Reg. Sta. Equip.-City Gate Check Station</t>
  </si>
  <si>
    <t>225</t>
  </si>
  <si>
    <t xml:space="preserve">    892</t>
  </si>
  <si>
    <t>Maintenance of Services</t>
  </si>
  <si>
    <t>226</t>
  </si>
  <si>
    <t xml:space="preserve">    893</t>
  </si>
  <si>
    <t>Maintenance of Meters and House Regulators</t>
  </si>
  <si>
    <t>227</t>
  </si>
  <si>
    <t xml:space="preserve">    894</t>
  </si>
  <si>
    <t>228</t>
  </si>
  <si>
    <t xml:space="preserve">      TOTAL Maintenance (Enter Total of lines 218 thru 227)</t>
  </si>
  <si>
    <t xml:space="preserve">      TOTAL Distribution Expenses (Enter Total of lines 216 and 228)</t>
  </si>
  <si>
    <t>5. CUSTOMER ACCOUNTS EXPENSES</t>
  </si>
  <si>
    <t xml:space="preserve">    901</t>
  </si>
  <si>
    <t>Supervision</t>
  </si>
  <si>
    <t xml:space="preserve">    902</t>
  </si>
  <si>
    <t>Meter Reading Expenses</t>
  </si>
  <si>
    <t>234</t>
  </si>
  <si>
    <t xml:space="preserve">    903</t>
  </si>
  <si>
    <t>Customer Records and Collection Expenses</t>
  </si>
  <si>
    <t>235</t>
  </si>
  <si>
    <t xml:space="preserve">    904</t>
  </si>
  <si>
    <t>Uncollectible Accounts</t>
  </si>
  <si>
    <t>236</t>
  </si>
  <si>
    <t xml:space="preserve">    905</t>
  </si>
  <si>
    <t>Miscellaneous Customer Accounts Expenses</t>
  </si>
  <si>
    <t>237</t>
  </si>
  <si>
    <t xml:space="preserve">      TOTAL Customer Accounts Expenses (Enter Total of lines 232 </t>
  </si>
  <si>
    <t xml:space="preserve">        thru 236)</t>
  </si>
  <si>
    <t>238</t>
  </si>
  <si>
    <t xml:space="preserve"> it appears.</t>
  </si>
  <si>
    <t>guarantor for the performance by another of any agreement</t>
  </si>
  <si>
    <t>or obligation, including ordinary commercial paper maturing</t>
  </si>
  <si>
    <t>on demand or not later than one year after date of issue:</t>
  </si>
  <si>
    <t xml:space="preserve">State on behalf of whom the obligation was assumed and </t>
  </si>
  <si>
    <t>amount of the obligation.  Give reference to Commission</t>
  </si>
  <si>
    <t>authorization if any was required.</t>
  </si>
  <si>
    <t xml:space="preserve">    2.  Acquisition of ownership in other companies</t>
  </si>
  <si>
    <t xml:space="preserve">    7.  Changes in articles of incorporation or amendments</t>
  </si>
  <si>
    <t xml:space="preserve"> by reorganization, merger, or consolidation  with</t>
  </si>
  <si>
    <t>to charter: Explain the nature and purpose of such changes</t>
  </si>
  <si>
    <t xml:space="preserve"> other companies: Give names of companies involved, </t>
  </si>
  <si>
    <t>or amendments.</t>
  </si>
  <si>
    <t xml:space="preserve"> particulars concerning the transactions, name of the</t>
  </si>
  <si>
    <t xml:space="preserve"> Commission authorizing the transaction, and reference</t>
  </si>
  <si>
    <t xml:space="preserve"> to commission authorization.</t>
  </si>
  <si>
    <t xml:space="preserve">    3.  Purchase or sale of an operating unit or system:</t>
  </si>
  <si>
    <t>important legal proceedings pending at the end of the year,</t>
  </si>
  <si>
    <t xml:space="preserve"> Give a brief description of the property, and of the </t>
  </si>
  <si>
    <t xml:space="preserve">and the results of any such proceedings culminated during </t>
  </si>
  <si>
    <t xml:space="preserve"> transactions relating thereto, and reference to  </t>
  </si>
  <si>
    <t>the year.</t>
  </si>
  <si>
    <t>actions of the respondent not disclosed elsewhere in this</t>
  </si>
  <si>
    <t xml:space="preserve">report in which an officer, director, security holder </t>
  </si>
  <si>
    <t>known associate of any of these persons was a party or in</t>
  </si>
  <si>
    <t>which any such person had a material interest.</t>
  </si>
  <si>
    <t xml:space="preserve"> State name of Commission authorizing lease and give</t>
  </si>
  <si>
    <t xml:space="preserve"> reference to such authorization.</t>
  </si>
  <si>
    <t xml:space="preserve">     5.  Important extension or reduction of transmission</t>
  </si>
  <si>
    <t xml:space="preserve"> or distribution system: State territory added or relin-</t>
  </si>
  <si>
    <t xml:space="preserve"> quished and date operations began or ceased and give</t>
  </si>
  <si>
    <t>to the respondent company appearing in the annual report to</t>
  </si>
  <si>
    <t xml:space="preserve"> reference to Commission authorization, if any was</t>
  </si>
  <si>
    <t xml:space="preserve">stockholders are applicable in every respect and furnish </t>
  </si>
  <si>
    <t>may be attached to this page.</t>
  </si>
  <si>
    <t>This Report is:</t>
  </si>
  <si>
    <t>(1)      An Original</t>
  </si>
  <si>
    <t>(2)       A Resubmission</t>
  </si>
  <si>
    <t xml:space="preserve">PART III: COMPARATIVE BALANCE SHEET </t>
  </si>
  <si>
    <t>Ref.</t>
  </si>
  <si>
    <t>Balance at</t>
  </si>
  <si>
    <t>Title of Account</t>
  </si>
  <si>
    <t>Page No.</t>
  </si>
  <si>
    <t>Beginning of Year</t>
  </si>
  <si>
    <t>End of Year</t>
  </si>
  <si>
    <t>UTILITY PLANT</t>
  </si>
  <si>
    <t>02</t>
  </si>
  <si>
    <t xml:space="preserve">Utility Plant (101-106, 114)        </t>
  </si>
  <si>
    <t>03</t>
  </si>
  <si>
    <t>Construction Work in Progress (107)</t>
  </si>
  <si>
    <t>04</t>
  </si>
  <si>
    <t>TOTAL Utility Plant (Enter Total of lines 2 and 3)</t>
  </si>
  <si>
    <t>05</t>
  </si>
  <si>
    <t>(Less) Accum. Prov. for Depr. Amort. Depl. (108, 111, 115)</t>
  </si>
  <si>
    <t>06</t>
  </si>
  <si>
    <t>Net Utility Plant (Enter total of line 04 less 05)</t>
  </si>
  <si>
    <t>-</t>
  </si>
  <si>
    <t>07</t>
  </si>
  <si>
    <t>Nuclear Fuel (120.1-120.4, 120.6)</t>
  </si>
  <si>
    <t>08</t>
  </si>
  <si>
    <t>(Less) Accum. Prov. for Amort. of Nucl. Fuel Assemblies (120.5)</t>
  </si>
  <si>
    <t>09</t>
  </si>
  <si>
    <t>Net Nuclear Fuel (Enter Total of Line 7 less 8)</t>
  </si>
  <si>
    <t>Net Utility Plant (Enter Total of lines 6 and 9)</t>
  </si>
  <si>
    <t>Utility Plant Adjustments (116)</t>
  </si>
  <si>
    <t>Gas Stored Underground-Noncurrent (117)</t>
  </si>
  <si>
    <t>220</t>
  </si>
  <si>
    <t>OTHER PROPERTY AND INVESTMENTS</t>
  </si>
  <si>
    <t>Nonutility Property (121)</t>
  </si>
  <si>
    <t>221</t>
  </si>
  <si>
    <t>(Less) Accum. Prov. for Depr. and Amort. (122)</t>
  </si>
  <si>
    <t>Investments In Associated Companies (123)</t>
  </si>
  <si>
    <t>Investments In Subsidiary Companies (123.1)</t>
  </si>
  <si>
    <t>(For Cost of Account 123.1, See Footnote Page 224, line 42)</t>
  </si>
  <si>
    <t>Noncurrent Portion of Allowances</t>
  </si>
  <si>
    <t>Other Investments (124)</t>
  </si>
  <si>
    <t>Special Funds (125 - 128)</t>
  </si>
  <si>
    <t>CURRENT AND ACCRUED ASSETS:</t>
  </si>
  <si>
    <t>Cash (131)</t>
  </si>
  <si>
    <t>Special Deposits (132-134)</t>
  </si>
  <si>
    <t>Working Funds (135)</t>
  </si>
  <si>
    <t>Temporary Cash Investments (136)</t>
  </si>
  <si>
    <t>Notes Receivable (141)</t>
  </si>
  <si>
    <t>Customer Accounts Receivable (142)</t>
  </si>
  <si>
    <t>Other Accounts Receivable (143)</t>
  </si>
  <si>
    <t>(Less) Accum. Prov. for Uncollectible Acct.-Credit (144)</t>
  </si>
  <si>
    <t>Notes Receivable from Associated Companies (145)</t>
  </si>
  <si>
    <t>Accounts Receivable from Assoc. Companies (146)</t>
  </si>
  <si>
    <t>Fuel Stock (151)</t>
  </si>
  <si>
    <t>Fuel Stock Expenses Undistributed (152)</t>
  </si>
  <si>
    <t>Residuals (Elec) and Extracted Products (Gas) (153)</t>
  </si>
  <si>
    <t xml:space="preserve">  6.  CUSTOMER SERVICE AND INFORMATIONAL EXPENSES</t>
  </si>
  <si>
    <t>239</t>
  </si>
  <si>
    <t>240</t>
  </si>
  <si>
    <t xml:space="preserve">    907</t>
  </si>
  <si>
    <t>241</t>
  </si>
  <si>
    <t xml:space="preserve">    908</t>
  </si>
  <si>
    <t>Customer Assistance Expenses</t>
  </si>
  <si>
    <t>ANNUAL REPORT</t>
  </si>
  <si>
    <t xml:space="preserve">           Name _____________________________________</t>
  </si>
  <si>
    <t>TO THE</t>
  </si>
  <si>
    <t>PUBLIC UTILITIES COMMISSION</t>
  </si>
  <si>
    <t>OF THE</t>
  </si>
  <si>
    <t>STATE OF MAINE</t>
  </si>
  <si>
    <t>FOR THE</t>
  </si>
  <si>
    <t>OF</t>
  </si>
  <si>
    <t>Address____________________________________</t>
  </si>
  <si>
    <t>transportation and compression volumes by the reporting</t>
  </si>
  <si>
    <t>5.  If the respondent operates two or more systems which are not interconnected, submit</t>
  </si>
  <si>
    <t>pipeline during the same reporting year which the report-</t>
  </si>
  <si>
    <t xml:space="preserve">ing pipeline intends to sell or transport in a future </t>
  </si>
  <si>
    <t>Plant Materials and Operating Supplies (154)</t>
  </si>
  <si>
    <t>Miscellaneous Sales Expenses</t>
  </si>
  <si>
    <t>251</t>
  </si>
  <si>
    <t xml:space="preserve">      TOTAL Sales Expenses (Enter Total of lines 247 thru 250)</t>
  </si>
  <si>
    <t xml:space="preserve">     8.  ADMINISTRATIVE AND GENERAL EXPENSES</t>
  </si>
  <si>
    <t xml:space="preserve">    920</t>
  </si>
  <si>
    <t>Administrative and General Salaries</t>
  </si>
  <si>
    <t>255</t>
  </si>
  <si>
    <t xml:space="preserve">    921</t>
  </si>
  <si>
    <t>Office Supplies and Expenses</t>
  </si>
  <si>
    <t>256</t>
  </si>
  <si>
    <t>(922) Administrative Expenses Transferred-Cr.</t>
  </si>
  <si>
    <t>257</t>
  </si>
  <si>
    <t xml:space="preserve">    923</t>
  </si>
  <si>
    <t>Outside Services Employed</t>
  </si>
  <si>
    <t>258</t>
  </si>
  <si>
    <t xml:space="preserve">    924</t>
  </si>
  <si>
    <t>Property Insurance</t>
  </si>
  <si>
    <t>259</t>
  </si>
  <si>
    <t xml:space="preserve">    925</t>
  </si>
  <si>
    <t>Injuries and Damages</t>
  </si>
  <si>
    <t>260</t>
  </si>
  <si>
    <t xml:space="preserve">    926</t>
  </si>
  <si>
    <t>Employee Pensions and Benefits</t>
  </si>
  <si>
    <t>261</t>
  </si>
  <si>
    <t xml:space="preserve">    927</t>
  </si>
  <si>
    <t>Franchise Requirements</t>
  </si>
  <si>
    <t>262</t>
  </si>
  <si>
    <t xml:space="preserve">    928</t>
  </si>
  <si>
    <t>Regulatory Commission Expenses</t>
  </si>
  <si>
    <t>263</t>
  </si>
  <si>
    <t>(929) Duplicate Charges-Cr.</t>
  </si>
  <si>
    <t>264</t>
  </si>
  <si>
    <t xml:space="preserve">    930.1</t>
  </si>
  <si>
    <t>General Advertising Expenses</t>
  </si>
  <si>
    <t>265</t>
  </si>
  <si>
    <t xml:space="preserve">    930.2</t>
  </si>
  <si>
    <t>Miscellaneous General Expenses</t>
  </si>
  <si>
    <t xml:space="preserve">    931</t>
  </si>
  <si>
    <t>267</t>
  </si>
  <si>
    <t xml:space="preserve">      TOTAL Operation (Enter Total of lines 254 thru 266)</t>
  </si>
  <si>
    <t xml:space="preserve">    935</t>
  </si>
  <si>
    <t>Maintenance of General Plant</t>
  </si>
  <si>
    <t>270</t>
  </si>
  <si>
    <t xml:space="preserve">      TOTAL Administrative and General Exp (Total of lines 267 and 269)</t>
  </si>
  <si>
    <t>271</t>
  </si>
  <si>
    <t xml:space="preserve">      TOTAL Gas O. and M. Exp (Lines 97, 177, 201, 229, 237, 244,</t>
  </si>
  <si>
    <t xml:space="preserve">       251, and 270)</t>
  </si>
  <si>
    <t>NUMBER OF GAS DEPARTMENT EMPLOYEES</t>
  </si>
  <si>
    <t xml:space="preserve">   1.</t>
  </si>
  <si>
    <t xml:space="preserve"> The data on number of employees should</t>
  </si>
  <si>
    <t>3.  The number of employees assignable to the gas</t>
  </si>
  <si>
    <t xml:space="preserve">  reported for the payroll period ending nearest</t>
  </si>
  <si>
    <t xml:space="preserve">      department from joint functions of combination utilities</t>
  </si>
  <si>
    <t xml:space="preserve">  to October 31, or any payroll period ending 60</t>
  </si>
  <si>
    <t xml:space="preserve">      may be determined by estimate, on the basis of employee</t>
  </si>
  <si>
    <t xml:space="preserve">  days before or after October 31.</t>
  </si>
  <si>
    <t xml:space="preserve">      equivalents.  Show the estimated number of equivalent</t>
  </si>
  <si>
    <t xml:space="preserve">   2. </t>
  </si>
  <si>
    <t xml:space="preserve">  If the respondent's payroll for the</t>
  </si>
  <si>
    <t xml:space="preserve">      employees attributed to the gas department from joint</t>
  </si>
  <si>
    <t xml:space="preserve">  reporting period includes any special construction</t>
  </si>
  <si>
    <t xml:space="preserve">       functions.</t>
  </si>
  <si>
    <t xml:space="preserve">  personnel, include such employees on line 3,</t>
  </si>
  <si>
    <t xml:space="preserve">  and show the number of such special construction</t>
  </si>
  <si>
    <t xml:space="preserve">   employees in a footnote.</t>
  </si>
  <si>
    <t xml:space="preserve">    Payroll Period Ended (Date)</t>
  </si>
  <si>
    <t xml:space="preserve">    Total Regular Full-Time Employees</t>
  </si>
  <si>
    <t xml:space="preserve">   3.  </t>
  </si>
  <si>
    <t xml:space="preserve">    Total Part-Time and Temporary Employees</t>
  </si>
  <si>
    <t xml:space="preserve">   4.  </t>
  </si>
  <si>
    <t xml:space="preserve">    Total Employees</t>
  </si>
  <si>
    <t>REGULATORY COMMISSION EXPENSES</t>
  </si>
  <si>
    <t>1.  Report particulars (details) of regulatory commission expenses</t>
  </si>
  <si>
    <t xml:space="preserve">2.  In columns (b) and (c), indicate whether the expenses were </t>
  </si>
  <si>
    <t>incurred during the current year (or incurred in previous years, if</t>
  </si>
  <si>
    <t>assessed by a regulatory body or were otherwise incurred by</t>
  </si>
  <si>
    <t>being amortized) relating to cases before a regulatory body or cases</t>
  </si>
  <si>
    <t>the utility.</t>
  </si>
  <si>
    <t xml:space="preserve">in which such a body was a party. </t>
  </si>
  <si>
    <t>Assessed</t>
  </si>
  <si>
    <t>Description</t>
  </si>
  <si>
    <t>by</t>
  </si>
  <si>
    <t>Expenses</t>
  </si>
  <si>
    <t>In Account 186</t>
  </si>
  <si>
    <t>(Furnish name of regulatory commission and</t>
  </si>
  <si>
    <t>Regulatory</t>
  </si>
  <si>
    <t>at Beginning</t>
  </si>
  <si>
    <t>the docket or case number, and a description</t>
  </si>
  <si>
    <t>Commission</t>
  </si>
  <si>
    <t>Utility</t>
  </si>
  <si>
    <t>to Date</t>
  </si>
  <si>
    <t>of the case.)</t>
  </si>
  <si>
    <t>REGULATORY COMMISSION EXPENSES (Continued)</t>
  </si>
  <si>
    <t>3.  Show in column (k) any expenses incurred in prior years which</t>
  </si>
  <si>
    <t>5.  List in column (f), (g), and (h) expenses incurred during year</t>
  </si>
  <si>
    <t>are being amortized.  List in column (a) the period of amortization.</t>
  </si>
  <si>
    <t>which were charged currently to income, plant or other accounts.</t>
  </si>
  <si>
    <t xml:space="preserve">4.  The totals of columns (e), (I), (k), and (l) must agree with the </t>
  </si>
  <si>
    <t>6.  Minor items (less than $25,000) may be grouped.</t>
  </si>
  <si>
    <t>totals shown at the bottom of page 233 for Account 186.</t>
  </si>
  <si>
    <t>Expenses Incurred During Year</t>
  </si>
  <si>
    <t xml:space="preserve">        Amortized During Year</t>
  </si>
  <si>
    <t>Deferred</t>
  </si>
  <si>
    <t xml:space="preserve">            Charged Currently To</t>
  </si>
  <si>
    <t xml:space="preserve">Deferred </t>
  </si>
  <si>
    <t xml:space="preserve">at End </t>
  </si>
  <si>
    <t>to</t>
  </si>
  <si>
    <t>Department</t>
  </si>
  <si>
    <t>Account No.</t>
  </si>
  <si>
    <t>Account 186</t>
  </si>
  <si>
    <t>(I)</t>
  </si>
  <si>
    <t>CHARGES FOR OUTSIDE PROFESSIONAL AND OTHER CONSULTATIVE SERVICES</t>
  </si>
  <si>
    <t>1.  Report the information specified below for all charges made during the</t>
  </si>
  <si>
    <t>services as an employee or for payments made for medical and related</t>
  </si>
  <si>
    <t>year included in any account (including plant accounts) for outside</t>
  </si>
  <si>
    <t xml:space="preserve">services) amounting to more than $250,000, including payments for </t>
  </si>
  <si>
    <t xml:space="preserve">consultative and other professional services.  These services include </t>
  </si>
  <si>
    <t>legislative services, except those which should be reported in Account</t>
  </si>
  <si>
    <t>rate, management, construction, engineering, research, financial, legal,</t>
  </si>
  <si>
    <t>426.4, Expenditures for Certain Civic, Political and Related Activities.</t>
  </si>
  <si>
    <t>valuation, accounting, purchasing, advertising, labor relations and public</t>
  </si>
  <si>
    <t xml:space="preserve">  (a) Name of person or organization rendering service.</t>
  </si>
  <si>
    <t>relations, rendered for the respondent under written or oral arrangement,</t>
  </si>
  <si>
    <t xml:space="preserve">  (b) Total charges for the year.</t>
  </si>
  <si>
    <t>for which aggregate payments were made during the year to any corpor-</t>
  </si>
  <si>
    <t>ation, partnership, organization of any kind, or individual (other than for</t>
  </si>
  <si>
    <t>2.  Designate associated companies with an asterisk in column (b).</t>
  </si>
  <si>
    <t>*</t>
  </si>
  <si>
    <t>(in dollars)</t>
  </si>
  <si>
    <t>GAS ACCOUNTS - NATURAL GAS</t>
  </si>
  <si>
    <t>1.  The purpose of this schedule is to account for the quantity of natural gas received</t>
  </si>
  <si>
    <t>state of the reporting pipeline, and (3) the gathering line</t>
  </si>
  <si>
    <t>and delivered by the respondent.</t>
  </si>
  <si>
    <t>quantities that were not destined for interstate market</t>
  </si>
  <si>
    <t xml:space="preserve">2.  Natural gas means either natural gas unmixed or any mixture of natural and </t>
  </si>
  <si>
    <t>or that were not transported through any interstate</t>
  </si>
  <si>
    <t>manufactured gas.</t>
  </si>
  <si>
    <t>portion of the reporting pipeline.</t>
  </si>
  <si>
    <t>3.  Enter in column (c) the Dth as reported in the schedules indicated for the items of</t>
  </si>
  <si>
    <t>7.  Also indicate in a footnote (1) the system supply</t>
  </si>
  <si>
    <t>receipts and deliveries.</t>
  </si>
  <si>
    <t>quantities of gas that are stored by the reporting pipeline,</t>
  </si>
  <si>
    <t>4.  Indicate in a footnote the quantities of bundled sales and transportation gas and</t>
  </si>
  <si>
    <t>during the reporting year and also reported as sales,</t>
  </si>
  <si>
    <t>specify the on which such quantities are listed.</t>
  </si>
  <si>
    <t xml:space="preserve">     7. If any notes appearing in the report to stockholders</t>
  </si>
  <si>
    <t>are different from that reported in prior reports.</t>
  </si>
  <si>
    <t>amounts in columns (c) and (d) totals.</t>
  </si>
  <si>
    <t>chases. State for each year affected the gross revenues</t>
  </si>
  <si>
    <t>are applicable to this Statement of Income, such notes</t>
  </si>
  <si>
    <t xml:space="preserve">     10. If the columns are insufficient for reporting addi-</t>
  </si>
  <si>
    <t xml:space="preserve">     2.  Report amounts in account 414, Other Utility</t>
  </si>
  <si>
    <t>or costs to which the contingency relates and the tax ef-</t>
  </si>
  <si>
    <t>tional utility departments, supply the appropriate account</t>
  </si>
  <si>
    <t>Operating Income, in the same manner as accounts 412</t>
  </si>
  <si>
    <t>fects together with an explanation of the major factors</t>
  </si>
  <si>
    <t>titles, lines 2 to 23, and report the information in the blank</t>
  </si>
  <si>
    <t>and 413 above.</t>
  </si>
  <si>
    <t>which affect the rights of the utility to retain such revenues</t>
  </si>
  <si>
    <t>those changes in accounting methods made during the</t>
  </si>
  <si>
    <t xml:space="preserve">     3.  Report data for lines 7,9, and 10 for Natural Gas</t>
  </si>
  <si>
    <t>or recover amounts paid with respect to power and gas</t>
  </si>
  <si>
    <t>year which had an effect on net income, including the</t>
  </si>
  <si>
    <t>companies using accounts 404.1,404.2,404.3, 407.1</t>
  </si>
  <si>
    <t>purchases.</t>
  </si>
  <si>
    <t>and 407.2.</t>
  </si>
  <si>
    <t xml:space="preserve">     6. Give concise explanations concerning significant</t>
  </si>
  <si>
    <t xml:space="preserve">     4.  Use page 122 for important notes regarding the</t>
  </si>
  <si>
    <t>6.  Also indicate by footnote the quantities of gas not subject to Commission regulation</t>
  </si>
  <si>
    <t>reporting year, and (3) contract storage quantities.</t>
  </si>
  <si>
    <t>which did not incur FERC regulatory costs by showing (1) the local distribution volumes</t>
  </si>
  <si>
    <t>8.  Also indicate the volumes of pipeline production field</t>
  </si>
  <si>
    <t>another jurisdictional pipeline delivered to the local distribution company portion of the</t>
  </si>
  <si>
    <t>sales included in both the company's total sales figures</t>
  </si>
  <si>
    <t>reporting pipeline (2) the quantities that the reporting pipeline transported or sold through</t>
  </si>
  <si>
    <t xml:space="preserve">and total transportation figure.  </t>
  </si>
  <si>
    <t>Merchandise (155)</t>
  </si>
  <si>
    <t>Other Materials and Supplies (156)</t>
  </si>
  <si>
    <t>Nuclear Materials Held for Sale (157)</t>
  </si>
  <si>
    <t>Allowances (158.1 and 158.2)</t>
  </si>
  <si>
    <t>(Less) Noncurrent Portion of Allowances</t>
  </si>
  <si>
    <t>Stores Expense Undistributed (163)</t>
  </si>
  <si>
    <t>Gas Stored Underground - Current (164.1)</t>
  </si>
  <si>
    <t>45</t>
  </si>
  <si>
    <t>Liquefied Natural Gas Stored and Held for Processing (164.2-164.3)</t>
  </si>
  <si>
    <t>46</t>
  </si>
  <si>
    <t>Prepayments (165)</t>
  </si>
  <si>
    <t>230</t>
  </si>
  <si>
    <t>47</t>
  </si>
  <si>
    <t>Advances for Gas (166-167)</t>
  </si>
  <si>
    <t>229</t>
  </si>
  <si>
    <t>48</t>
  </si>
  <si>
    <t>Interest and Dividends Receivable (171)</t>
  </si>
  <si>
    <t>49</t>
  </si>
  <si>
    <t>Rents Receivable (172)</t>
  </si>
  <si>
    <t>50</t>
  </si>
  <si>
    <t>Accrued Utility Revenues (173)</t>
  </si>
  <si>
    <t>51</t>
  </si>
  <si>
    <t>Miscellaneous Current and Accrued Assets (174)</t>
  </si>
  <si>
    <t>52</t>
  </si>
  <si>
    <t>TOTAL Current and Accrued Assets (Enter Total of lines 24 thru 51)</t>
  </si>
  <si>
    <t>COMPARATIVE BALANCE SHEET (ASSETS AND OTHER DEBITS) (Continued)</t>
  </si>
  <si>
    <t>53</t>
  </si>
  <si>
    <t>DEFERRED DEBITS</t>
  </si>
  <si>
    <t>54</t>
  </si>
  <si>
    <t>Unamortized Debt Expense (181)</t>
  </si>
  <si>
    <t>55</t>
  </si>
  <si>
    <t>Extraordinary Property Losses (182.1)</t>
  </si>
  <si>
    <t>56</t>
  </si>
  <si>
    <t>Unrecovered Plant and Regulatory Study Costs (182.2)</t>
  </si>
  <si>
    <t>57</t>
  </si>
  <si>
    <t>Other Regulatory Assets (182.3)</t>
  </si>
  <si>
    <t>232</t>
  </si>
  <si>
    <t>58</t>
  </si>
  <si>
    <t>Prelim. Survey and Investigation Charges (Electric) (183)</t>
  </si>
  <si>
    <t>59</t>
  </si>
  <si>
    <t>Prelim. Sur. and Invest. Charges (Gas) (183.1, 183.2)</t>
  </si>
  <si>
    <t>231</t>
  </si>
  <si>
    <t>60</t>
  </si>
  <si>
    <t>Clearing Accounts (184)</t>
  </si>
  <si>
    <t>61</t>
  </si>
  <si>
    <t>Temporary Facilities (185)</t>
  </si>
  <si>
    <t>62</t>
  </si>
  <si>
    <t>Miscellaneous Deferred Debits (186)</t>
  </si>
  <si>
    <t>233</t>
  </si>
  <si>
    <t>63</t>
  </si>
  <si>
    <t>Def. Losses from Disposition of Utility Plt. (187)</t>
  </si>
  <si>
    <t>64</t>
  </si>
  <si>
    <t>Research, Devel. and Demonstration Expend. (188)</t>
  </si>
  <si>
    <t>65</t>
  </si>
  <si>
    <t>Unamortized Loss on Reacquired Debt (189)</t>
  </si>
  <si>
    <t>66</t>
  </si>
  <si>
    <t>Accumulated Deferred Income Taxes (190)</t>
  </si>
  <si>
    <t>67</t>
  </si>
  <si>
    <t>Unrecovered Purchased Gas Costs (191)</t>
  </si>
  <si>
    <t>68</t>
  </si>
  <si>
    <t>TOTAL Deferred Debits _x001E_i(Enter Total of lines 54 thru 67)</t>
  </si>
  <si>
    <t>69</t>
  </si>
  <si>
    <t>TOTAL Assets and other Debits (Enter Total of lines 10, 11,</t>
  </si>
  <si>
    <t>12, 22, 52, and 68)</t>
  </si>
  <si>
    <t>(SUBSTITUTE PAGE FOR PART III)</t>
  </si>
  <si>
    <t xml:space="preserve">       COMPARATIVE BALANCE SHEET (LIABILITIES AND CREDITS) (Continued)</t>
  </si>
  <si>
    <t xml:space="preserve"> Ref.</t>
  </si>
  <si>
    <t xml:space="preserve">  Page No.</t>
  </si>
  <si>
    <t>PROPRIETARY CAPITAL</t>
  </si>
  <si>
    <t>Common Stock Issued (201)</t>
  </si>
  <si>
    <t>Preferred Stock Issued (204)</t>
  </si>
  <si>
    <t>Capital Stock Subscribed (202, 205)</t>
  </si>
  <si>
    <t>252</t>
  </si>
  <si>
    <t>Stock Liability for Conversion (203, 206)</t>
  </si>
  <si>
    <t>Premium on Capital Stock (207)</t>
  </si>
  <si>
    <t>Other Paid-In Capital (208-211)</t>
  </si>
  <si>
    <t>253</t>
  </si>
  <si>
    <t>Installments Received on Capital Stock (212)</t>
  </si>
  <si>
    <t>(Less) Discount on Capital Stock (213)</t>
  </si>
  <si>
    <t>254</t>
  </si>
  <si>
    <t>(Less) Capital Stock Expense (213)</t>
  </si>
  <si>
    <t>Retained Earnings (215, 215.1, 216)</t>
  </si>
  <si>
    <t>Unappropriated Undistributed Subsidiary Earnings (216.1)</t>
  </si>
  <si>
    <t>(Less) Reacquired Capital Stock (217)</t>
  </si>
  <si>
    <t>TOTAL Proprietary Capital (Enter Total of lines 2 thru 14)</t>
  </si>
  <si>
    <t>LONG-TERM DEBT</t>
  </si>
  <si>
    <t>X</t>
  </si>
  <si>
    <t>Bonds (221)</t>
  </si>
  <si>
    <t>(Less) Reacquired Bonds (222)</t>
  </si>
  <si>
    <t>Advances from Associated Companies (223)</t>
  </si>
  <si>
    <t>Other Long-Term Debt (224)</t>
  </si>
  <si>
    <t>Unamortized Premium on Long-Term Debt (225)</t>
  </si>
  <si>
    <t>(Less) Unamortized Discount on Long-Term Debt-Debit. (226)</t>
  </si>
  <si>
    <t>TOTAL Long-Term Debt (Enter Total of lines 16 thru 21)</t>
  </si>
  <si>
    <t>OTHER NONCURRENT LIABILITIES</t>
  </si>
  <si>
    <t>Obligations Under Capital Leases - Noncurrent (227)</t>
  </si>
  <si>
    <t>Accumulated Provision for Property Insurance (228.1)</t>
  </si>
  <si>
    <t>Accumulated Provision for Injuries and Damages (228.2)</t>
  </si>
  <si>
    <t>Accumulated Provision for Pensions and Benefits (228.3)</t>
  </si>
  <si>
    <t>Accumulated Miscellaneous Operating Provision (228.4)</t>
  </si>
  <si>
    <t>Accumulated Provision for Rate Refunds (229)</t>
  </si>
  <si>
    <t>TOTAL Other Noncurrent Liabilities (Enter Total of lines 25 thru 29)</t>
  </si>
  <si>
    <t>CURRENT AND ACCRUED LIABILITIES</t>
  </si>
  <si>
    <t>Notes Payable (231)</t>
  </si>
  <si>
    <t>Accounts Payable (232)</t>
  </si>
  <si>
    <t>Notes Payable to Associated Companies (233)</t>
  </si>
  <si>
    <t>Accounts Payable to Associated Companies (234)</t>
  </si>
  <si>
    <t>Customer Deposits (235)</t>
  </si>
  <si>
    <t>Taxes Accrued (236)</t>
  </si>
  <si>
    <t>Interest Accrued (237)</t>
  </si>
  <si>
    <t>Dividends Declared (238)</t>
  </si>
  <si>
    <t>Matured Long-Term Debt (239)</t>
  </si>
  <si>
    <t>Matured Interest (240)</t>
  </si>
  <si>
    <t>Tax Collections Payable (241)</t>
  </si>
  <si>
    <t>Miscellaneous Current and Accrued Liabilities (242)</t>
  </si>
  <si>
    <t>268</t>
  </si>
  <si>
    <t>Obligations Under Capital Leases-Current (243)</t>
  </si>
  <si>
    <t>TOTAL Current and Accrued Liabilities (Enter Total of lines 32 thru 44)</t>
  </si>
  <si>
    <t xml:space="preserve">      COMPARATIVE BALANCE SHEET (LIABILITIES AND CREDITS) (Continued)</t>
  </si>
  <si>
    <t>DEFERRED CREDITS</t>
  </si>
  <si>
    <t>Customer Advances for Construction (252)</t>
  </si>
  <si>
    <t>Accumulated Deferred Investment Tax Credits (255)</t>
  </si>
  <si>
    <t>Deferred Gains from Disposition of Utility Plant (256)</t>
  </si>
  <si>
    <t>Other Deferred Credits (253)</t>
  </si>
  <si>
    <t>269</t>
  </si>
  <si>
    <t>Other Regulatory Liabilities</t>
  </si>
  <si>
    <t>Unamortized Gain on Reacquired Debt (257)</t>
  </si>
  <si>
    <t>Accumulated Deferrred Income Taxes (281-283)</t>
  </si>
  <si>
    <t>TOTAL Deferred Credits (Enter Total of lines 47 thru 53)</t>
  </si>
  <si>
    <t>TOTAL Liabilities and Other Credits (Enter Total of lines 14, 22, 30</t>
  </si>
  <si>
    <t>45 and 54)</t>
  </si>
  <si>
    <t>\P</t>
  </si>
  <si>
    <t>STATEMENT OF INCOME FOR THE YEAR</t>
  </si>
  <si>
    <t>STATEMENT OF INCOME FOR THE YEAR (Continued)</t>
  </si>
  <si>
    <t xml:space="preserve">     1.  Report amounts for accounts 412 and 413, </t>
  </si>
  <si>
    <t xml:space="preserve">     5. Give concise explanations concerning unsettled</t>
  </si>
  <si>
    <t>resulting from settlement of any rate proceeding affect-</t>
  </si>
  <si>
    <t>basis of allocations and apportionments from those used</t>
  </si>
  <si>
    <t>Revenue and Expenses from Utility Plant Leased  to</t>
  </si>
  <si>
    <t>rate proceedings where a contingency exists such that</t>
  </si>
  <si>
    <t>ing revenues received or costs incurred for power or gas</t>
  </si>
  <si>
    <t>in the preceding year. Also give the approximate dollar</t>
  </si>
  <si>
    <t>Others, in another utility column (i,k,m,o)  in a similar</t>
  </si>
  <si>
    <t>refunds of a material amount may need to be made to</t>
  </si>
  <si>
    <t>purchases, and a summary of the adjustments made to</t>
  </si>
  <si>
    <t>effect of such changes.</t>
  </si>
  <si>
    <t>manner to a utility department.  Spread  the amount(s)</t>
  </si>
  <si>
    <t>the utility's customers or which may result in a material</t>
  </si>
  <si>
    <t>balance sheet, income, and expense accounts.</t>
  </si>
  <si>
    <t xml:space="preserve">     9. Explain in a footnote if the previous year's figures</t>
  </si>
  <si>
    <t>over lines 02 thru 24 as appropriate.  Include these</t>
  </si>
  <si>
    <t>refund to the utility with respect to power or gas pur-</t>
  </si>
  <si>
    <t>Interruptible Customers</t>
  </si>
  <si>
    <t xml:space="preserve">  Average Number of Customers for the Year</t>
  </si>
  <si>
    <t xml:space="preserve">   Sales Customers</t>
  </si>
  <si>
    <t xml:space="preserve">   Transportation Only Customers</t>
  </si>
  <si>
    <t xml:space="preserve">  Mcf of Gas Sold or Transported for the Year</t>
  </si>
  <si>
    <t>Off Peak Customers</t>
  </si>
  <si>
    <t>Firm Customers</t>
  </si>
  <si>
    <t>Total Industrial Customers</t>
  </si>
  <si>
    <t>Number of Customer's Meters</t>
  </si>
  <si>
    <t>(Active)</t>
  </si>
  <si>
    <t>City or Town</t>
  </si>
  <si>
    <t>Number of Meters</t>
  </si>
  <si>
    <t>LIQUEFIED PETROLEUM GAS OPERATIONS</t>
  </si>
  <si>
    <t>1.  Report the information called for below concerning plants which</t>
  </si>
  <si>
    <t>which is only an adjunct of a manufactured gas plant, may include or</t>
  </si>
  <si>
    <t>produce gas from liquefied gas (LPG).</t>
  </si>
  <si>
    <t>exclude (as appropriate) the plant cost and expenses of any plant</t>
  </si>
  <si>
    <t xml:space="preserve">used jointly with the manufactured plant facilities on the basis of </t>
  </si>
  <si>
    <t>predominant use.  Indicate in a footnote how the plant cost and expense</t>
  </si>
  <si>
    <t>for the liquefied petroleum plant described above are reported.</t>
  </si>
  <si>
    <t>maintenance expenses of any liquefied petroleum gas installation</t>
  </si>
  <si>
    <t>Cost of</t>
  </si>
  <si>
    <t>Plant</t>
  </si>
  <si>
    <t>(Land, struc,</t>
  </si>
  <si>
    <t>Operation</t>
  </si>
  <si>
    <t>equip.)</t>
  </si>
  <si>
    <t>Maintenance,</t>
  </si>
  <si>
    <t>LPG</t>
  </si>
  <si>
    <t xml:space="preserve">                      LIQUEFIED PETROLEUM GAS OPERATIONS (continued)</t>
  </si>
  <si>
    <t>3. (continued)  Designate any plant held under a title other than full</t>
  </si>
  <si>
    <t xml:space="preserve">5.  If any plant was not operated during the past year, give </t>
  </si>
  <si>
    <t>ownership and in a footnote state name of owner or co-owner, nature</t>
  </si>
  <si>
    <t xml:space="preserve">details in a footnote, and state whether the book cost of  </t>
  </si>
  <si>
    <t>of respondent's title and percent ownership if jointly owned.</t>
  </si>
  <si>
    <t xml:space="preserve">plant or any portion thereof, has been retired in the books </t>
  </si>
  <si>
    <t>4.  For column (g) report the Mcf that is mixed with natural gas or which</t>
  </si>
  <si>
    <t xml:space="preserve">of account or what disposition of the plant and its book cost </t>
  </si>
  <si>
    <t>is substituted for deliveries normally made from natural gas.  Natural gas</t>
  </si>
  <si>
    <t>is contemplated.</t>
  </si>
  <si>
    <t xml:space="preserve">means either natural gas unmixed or any mixture of natural and </t>
  </si>
  <si>
    <t xml:space="preserve">6.  Report pressue base of gas at 14.73 psia at 60 F.  </t>
  </si>
  <si>
    <t>its local distribution facilities or intrastate facilities and which the reporting pipeline received</t>
  </si>
  <si>
    <t>received through gathering facilities or intrastate facilities, but not through any of the inter-</t>
  </si>
  <si>
    <t>Name of System</t>
  </si>
  <si>
    <t>Ref</t>
  </si>
  <si>
    <t xml:space="preserve">Page </t>
  </si>
  <si>
    <t>Amount of Dth</t>
  </si>
  <si>
    <t>GAS RECEIVED</t>
  </si>
  <si>
    <t>Gas Purchases (Accounts 800-805)</t>
  </si>
  <si>
    <t>Gas of Others Received for Gathering (Account 489.1)</t>
  </si>
  <si>
    <t>Gas of Others Received for Transmission (Account 489.2)</t>
  </si>
  <si>
    <t>Gas of Others Received for Distribution (Account 489.3)</t>
  </si>
  <si>
    <t>Gas of Others Received for Contract Storage (Account 489.4)</t>
  </si>
  <si>
    <t>Exchanged Gas Received from Others (Account 806)</t>
  </si>
  <si>
    <t>Gas Received as Imbalances (Account 806)</t>
  </si>
  <si>
    <t>Receipts of Respondent's Gas Transported by Others (Account 858)</t>
  </si>
  <si>
    <t>Other Gas Withdrawn from Storage (Explain)</t>
  </si>
  <si>
    <t>Gas Received from Shippers as Compressor Station Fuel</t>
  </si>
  <si>
    <t>Gas Received from Shippers as Lost and Unaccounted for</t>
  </si>
  <si>
    <t>Other Receipts (Specify)</t>
  </si>
  <si>
    <t xml:space="preserve">       Total Receipts (Total of lines 3 thru 14)</t>
  </si>
  <si>
    <t>GAS DELIVERED</t>
  </si>
  <si>
    <t>Gas Sales (Accounts 480-484)</t>
  </si>
  <si>
    <t>Deliveries of Gas Gathered for Others (Account 489.1)</t>
  </si>
  <si>
    <t>Deliveries of Gas Transported for Others (Account 489.2)</t>
  </si>
  <si>
    <t>Deliveries of Gas Distributed for Others (Account 489.3)</t>
  </si>
  <si>
    <t>Deliveries of Contract Storage Gas (Account 489.4)</t>
  </si>
  <si>
    <t>Exchange Gas Delivered to Others (Account 806)</t>
  </si>
  <si>
    <t>Exchange Gas Delivered as Imbalances (Account 806)</t>
  </si>
  <si>
    <t>Deliveries of Gas to Others for Transportation (Account 858)</t>
  </si>
  <si>
    <t>Other Gas Delivered to Storage (Explain)</t>
  </si>
  <si>
    <t>Gas Used for Compressor Station Fuel</t>
  </si>
  <si>
    <t>Other Deliveries (Specify)</t>
  </si>
  <si>
    <t xml:space="preserve">             Total Deliveries (Total of lines 17 thru 27)</t>
  </si>
  <si>
    <t>GAS UNACCOUNTED FOR</t>
  </si>
  <si>
    <t>Production System Losses</t>
  </si>
  <si>
    <t>Gathering System Losses</t>
  </si>
  <si>
    <t>Transmission System Losses</t>
  </si>
  <si>
    <t>Distribution System Losses</t>
  </si>
  <si>
    <t>Storage System Losses</t>
  </si>
  <si>
    <t>Other Losses (Specify)</t>
  </si>
  <si>
    <t xml:space="preserve">              Total Unaccounted For (Total of Lines 30 thru 35)</t>
  </si>
  <si>
    <t xml:space="preserve">              Total Deliveries &amp; Unaccounted For (Total of lines 28 and 36)</t>
  </si>
  <si>
    <t>Chapter 830 Reporting Requirements</t>
  </si>
  <si>
    <t>Political Activities, Institutional Advertising, Promotional Advertising and Promotional Allowances</t>
  </si>
  <si>
    <t>Include on this page all information required by Chapter 830 of the Public Utilities Commission's Rules.</t>
  </si>
  <si>
    <t>Chapter 820 Reporting Requirements</t>
  </si>
  <si>
    <t>Summary of Affiliated Transactions</t>
  </si>
  <si>
    <t xml:space="preserve">Provide a reporting of all transactions with affilitiates during the past year in accordance with the requirements of </t>
  </si>
  <si>
    <t>Chapter 820 of the Public Utilities Commission's Rules and Regulations.</t>
  </si>
  <si>
    <t>RESIDENTIAL AND COMMERCIAL SPACE HEATING CUSTOMERS</t>
  </si>
  <si>
    <t>A residential space heating customer is a customer whose major fuel for heating is gas.</t>
  </si>
  <si>
    <t>Residential</t>
  </si>
  <si>
    <t>Commercial</t>
  </si>
  <si>
    <t>Average Number of Space Heating Customers for the Year</t>
  </si>
  <si>
    <t xml:space="preserve">  (Estimate if not known.  Designate with an asterisk if estimated.)</t>
  </si>
  <si>
    <t xml:space="preserve">For Space Heating Only, Estimated Average Mcf (14.73 psia at 60 F) </t>
  </si>
  <si>
    <t xml:space="preserve">  per Customer for the Year</t>
  </si>
  <si>
    <t>Number of Space Heating Customers Added During the Year</t>
  </si>
  <si>
    <t>Number of Unfilled Applications for Space Heating at End of Year</t>
  </si>
  <si>
    <t>INTERRUPTIBLE, OFF PEAK, AND FIRM GAS AND TRANSPORTATION SALES TO DISTRIBUTION SYSTEM INDUSTRIAL CUSTOMERS</t>
  </si>
  <si>
    <t>1.  Report below the average number of interruptible, off-peak, and firm</t>
  </si>
  <si>
    <t xml:space="preserve">2. (con't) periods by law, ordinance, directive, or </t>
  </si>
  <si>
    <t xml:space="preserve">industrial customers on local distribution systems of the respondent, and </t>
  </si>
  <si>
    <t>other requirements of government authority.  State in</t>
  </si>
  <si>
    <t>the Mcf of gas sales to these customers for the year. Include transportation</t>
  </si>
  <si>
    <t>a footnote the basis on which interruptible customers</t>
  </si>
  <si>
    <t>only customer information as well.</t>
  </si>
  <si>
    <t>are reported.</t>
  </si>
  <si>
    <t xml:space="preserve">2.  Interruptible customers are those to whom service may be interrupted </t>
  </si>
  <si>
    <t>3.  Off peak sales are seasonal and other sales which</t>
  </si>
  <si>
    <t>under terms of the customer's gas contract, or to whom service is required</t>
  </si>
  <si>
    <t>do not occur during wintertime demands.</t>
  </si>
  <si>
    <t xml:space="preserve">to be interrupted, regardless of contractual arrangements in emergency </t>
  </si>
  <si>
    <t>4.  Report pressure base of gas volumes at 14.73</t>
  </si>
  <si>
    <t>psia at 60 F.</t>
  </si>
  <si>
    <t>Number/Amount</t>
  </si>
  <si>
    <t>FOR GAS UTILITIES</t>
  </si>
  <si>
    <t xml:space="preserve">     STATEMENT OF RETAINED EARNINGS FOR THE YEAR</t>
  </si>
  <si>
    <t xml:space="preserve">1.  Report all changes in appropriated retained </t>
  </si>
  <si>
    <t xml:space="preserve"> earnings, unappropriated retained earnings, and </t>
  </si>
  <si>
    <t xml:space="preserve"> Show dividends for each class and series of</t>
  </si>
  <si>
    <t xml:space="preserve"> unappropriated undistributed subsidiary earnings</t>
  </si>
  <si>
    <t xml:space="preserve">    capital stock.</t>
  </si>
  <si>
    <t xml:space="preserve"> for the year.</t>
  </si>
  <si>
    <t>6.</t>
  </si>
  <si>
    <t xml:space="preserve"> Show separately the State and Federal income tax</t>
  </si>
  <si>
    <t xml:space="preserve">2.  Each credit and debit during the year </t>
  </si>
  <si>
    <t xml:space="preserve">    effect of items shown in Account 439, Adjustments to</t>
  </si>
  <si>
    <t xml:space="preserve"> should be identified as to the retained earnings </t>
  </si>
  <si>
    <t xml:space="preserve">    Retained Earnings.</t>
  </si>
  <si>
    <t xml:space="preserve"> account in which recorded (Accounts 433, 436-439 </t>
  </si>
  <si>
    <t>7.</t>
  </si>
  <si>
    <t xml:space="preserve"> Explain in a footnote the basis for determining </t>
  </si>
  <si>
    <t xml:space="preserve"> inclusive).  Show the contra primary account  </t>
  </si>
  <si>
    <t>manufactured gas or mixture of natural gas and gasified LPG.</t>
  </si>
  <si>
    <t>Indicate the Btu content in a footnote.</t>
  </si>
  <si>
    <t xml:space="preserve">Gas </t>
  </si>
  <si>
    <t>Produced</t>
  </si>
  <si>
    <t>Amount of</t>
  </si>
  <si>
    <t>Function of</t>
  </si>
  <si>
    <t>MMBTU</t>
  </si>
  <si>
    <t>Gallons of</t>
  </si>
  <si>
    <t>Mixed with</t>
  </si>
  <si>
    <t>Storage Cap.</t>
  </si>
  <si>
    <t>(Base load,</t>
  </si>
  <si>
    <t>LPG Used</t>
  </si>
  <si>
    <t>Natural Gas</t>
  </si>
  <si>
    <t>Gallons</t>
  </si>
  <si>
    <t>peaking, etc.)</t>
  </si>
  <si>
    <t xml:space="preserve">                      AUXILIARY PEAKING FACILITIES</t>
  </si>
  <si>
    <t>1.  Report below auxiliary facilities of the respondent for meeting seasonal</t>
  </si>
  <si>
    <t>daily delivery capacities.</t>
  </si>
  <si>
    <t>peak demands on the respondent's system, such as underground storage</t>
  </si>
  <si>
    <t>amounts of any refunds made or received during the year</t>
  </si>
  <si>
    <t>statement of income for any account thereof.</t>
  </si>
  <si>
    <t>TOTAL</t>
  </si>
  <si>
    <t>ELECTRIC UTILITY</t>
  </si>
  <si>
    <t>GAS UTILITY</t>
  </si>
  <si>
    <t>OTHER UTILITY</t>
  </si>
  <si>
    <t>(Ref.)</t>
  </si>
  <si>
    <t>Account</t>
  </si>
  <si>
    <t>Page</t>
  </si>
  <si>
    <t>Current Year</t>
  </si>
  <si>
    <t>Previous Year</t>
  </si>
  <si>
    <t>(f)</t>
  </si>
  <si>
    <t>(g)</t>
  </si>
  <si>
    <t>(h)</t>
  </si>
  <si>
    <t>(i)</t>
  </si>
  <si>
    <t>(j)</t>
  </si>
  <si>
    <t xml:space="preserve">       UTILITY OPERATING INCOME</t>
  </si>
  <si>
    <t>Operating Revenues (400)</t>
  </si>
  <si>
    <t>Operating Expenses</t>
  </si>
  <si>
    <t>Operation Expenses (401)</t>
  </si>
  <si>
    <t>Maintenance Expenses (402)</t>
  </si>
  <si>
    <t>Amort. &amp; Depl. of Utility Plant (404-405)</t>
  </si>
  <si>
    <t>Amort. of Utility Plant Acq. Adj. (406)</t>
  </si>
  <si>
    <t>Amort of Property Losses, Unrecovered Plant and</t>
  </si>
  <si>
    <t>Regulatory Study Costs (407)</t>
  </si>
  <si>
    <t>Amort. of Conversion Expenses (407)</t>
  </si>
  <si>
    <t>Regulatory Debits (407.3)</t>
  </si>
  <si>
    <t>(Less) Regulatory Credits (407.4)</t>
  </si>
  <si>
    <t>Taxes Other Than Income Taxes (408.1)</t>
  </si>
  <si>
    <t>Income Taxes - Federal (409.1)</t>
  </si>
  <si>
    <t xml:space="preserve">                   - Other (409.1)</t>
  </si>
  <si>
    <t>Provision for Deferred Income Taxes (410.1)</t>
  </si>
  <si>
    <t>(Less) Provision for Deferred Income Taxes-Cr. (411.1)</t>
  </si>
  <si>
    <t>Investment Tax Credit Adj. - Net (411.4)</t>
  </si>
  <si>
    <t>266</t>
  </si>
  <si>
    <t>(Less) Gains from Disp. of Utility Plant (411.6)</t>
  </si>
  <si>
    <t>Losses from Disp. of Utility Plant (411.7)</t>
  </si>
  <si>
    <t>(Less) Gains from Disposition of Allowances (411.8)</t>
  </si>
  <si>
    <t>Losses from Disposition of Allowances (411.9)</t>
  </si>
  <si>
    <t xml:space="preserve">     TOTAL Utility Operating Expenses</t>
  </si>
  <si>
    <t xml:space="preserve">   (Enter Total of lines 4 thru 22)</t>
  </si>
  <si>
    <t xml:space="preserve">     Net Utility Operating Income (Enter Total of</t>
  </si>
  <si>
    <t xml:space="preserve">   line 2 less 23) (Carry forward to page 117, line 25)</t>
  </si>
  <si>
    <t>Other Income and Deductions</t>
  </si>
  <si>
    <t>Other Income</t>
  </si>
  <si>
    <t>Nonutility Operating Income</t>
  </si>
  <si>
    <t>Revenues from Merchandising, Jobbing, and Contract Work (415)</t>
  </si>
  <si>
    <t>(Less) Costs and Exp. of Merch., Job, &amp; Contract Work (416)</t>
  </si>
  <si>
    <t>Revenues From Nonutilty Operations (417)</t>
  </si>
  <si>
    <t>(Less) Expenses of Nonutility Operations (417.1)</t>
  </si>
  <si>
    <t>Nonoperating Rental Income (418)</t>
  </si>
  <si>
    <t>Equity in Earnings of Subsidiary Companies (418.1)</t>
  </si>
  <si>
    <t>Interest and Dividend Income (419)</t>
  </si>
  <si>
    <t>Allowance for Other Funds Used During Construction (419.1)</t>
  </si>
  <si>
    <t>Miscellaneous Nonoperating Income (421)</t>
  </si>
  <si>
    <t>Gain on Disposition of Property (421.1)</t>
  </si>
  <si>
    <t>TOTAL Other Income (Enter Total of lines 29 thru 38)</t>
  </si>
  <si>
    <t>Other Income Deductions</t>
  </si>
  <si>
    <t>Loss on Disposition of Property (421.2)</t>
  </si>
  <si>
    <t>Miscellaneous Amortization (425)</t>
  </si>
  <si>
    <t>Miscellaneous Income Deductions (426.1-426.5)</t>
  </si>
  <si>
    <t>TOTAL Other Income Deductions (Total of lines 41 thru 43)</t>
  </si>
  <si>
    <t>Taxes Applic. to Other Income and Deductions</t>
  </si>
  <si>
    <t>Taxes Other Than Income Taxes (408.2)</t>
  </si>
  <si>
    <t>Income Taxes - Federal (409.2)</t>
  </si>
  <si>
    <t>Income Taxes - Other (409.2)</t>
  </si>
  <si>
    <t>Provision for Deferred Inc. Taxes (410.2)</t>
  </si>
  <si>
    <t>(Less) Provision for Deferred Income Taxes - Cr. (411.2)</t>
  </si>
  <si>
    <t>Investment Tax Credit Adj. - Net (411.5)</t>
  </si>
  <si>
    <t>(Less) Investment Tax Credits (420)</t>
  </si>
  <si>
    <t>TOTAL Taxes on Other Inc. and Ded. (Total of 46 thru 52)</t>
  </si>
  <si>
    <t>Net Other Income and Deductions (Enter Total of lines 39,44,53)</t>
  </si>
  <si>
    <t>Interest Charges</t>
  </si>
  <si>
    <t>Interest on Long-Term Debt (427)</t>
  </si>
  <si>
    <t>Amort. of Debt Disc. and Expense (428)</t>
  </si>
  <si>
    <t>Amortization of Loss on Reaquired Debt (428.1)</t>
  </si>
  <si>
    <t>(Less) Amort. of Premium on Debt-Credit (429)</t>
  </si>
  <si>
    <t>(Less) Amortization of Gain on Reaquired Debt-Credit (429.1)</t>
  </si>
  <si>
    <t>Interest on Debt to Assoc. Companies (430)</t>
  </si>
  <si>
    <t>Other Interest Expense (431)</t>
  </si>
  <si>
    <t>(Less) Allowance for Borrowed Funds Used During Const.- Cr.(432)</t>
  </si>
  <si>
    <t>Net Interest Charges (Enter Total of lines 56 thru 63)</t>
  </si>
  <si>
    <t>Income Before Extraordinary Items (Enter Total of lines 25, 54, and 64)</t>
  </si>
  <si>
    <t>Extraordinary Items</t>
  </si>
  <si>
    <t>Extraordinary Income (434)</t>
  </si>
  <si>
    <t>(Less) Extraordinary Deductions (435)</t>
  </si>
  <si>
    <t>Net Extraordinary Items (Enter Total of line 67 less line 68)</t>
  </si>
  <si>
    <t>Income Taxes - Federal and Other (409.3)</t>
  </si>
  <si>
    <t>Extraordinary Items After Taxes (Enter Total of line 69 less line 70)</t>
  </si>
  <si>
    <t xml:space="preserve">Net Income (Enter Total of lines 65 and 71)         </t>
  </si>
  <si>
    <t>RPAGE118~OOAOUQAGPQ</t>
  </si>
  <si>
    <t>08 Telephone and Email of Contact Person</t>
  </si>
  <si>
    <t xml:space="preserve">     </t>
  </si>
  <si>
    <t xml:space="preserve">    Construction and Acquisition of Plant (including land):</t>
  </si>
  <si>
    <t xml:space="preserve">      Gross Additions to Utility Plant (less nuclear fuel)</t>
  </si>
  <si>
    <t xml:space="preserve">      Gross Additions to Nuclear Fuel</t>
  </si>
  <si>
    <t xml:space="preserve">      Gross Additions to Common Utility Plant</t>
  </si>
  <si>
    <t xml:space="preserve">      Gross Additions to Nonutility Plant</t>
  </si>
  <si>
    <t xml:space="preserve">      Other:</t>
  </si>
  <si>
    <t xml:space="preserve">      Cash Outflows for Plant (Total of lines 26b thru 33)</t>
  </si>
  <si>
    <t xml:space="preserve">    Acquisition of Other Noncurrent Assets (d)</t>
  </si>
  <si>
    <t xml:space="preserve">    Proceeds from Disposal of Noncurrent Assets (d)</t>
  </si>
  <si>
    <t xml:space="preserve">    the amount reserved or appropriated.  If such  reser-</t>
  </si>
  <si>
    <t xml:space="preserve"> affected in column (b).</t>
  </si>
  <si>
    <t xml:space="preserve">    vation or appropriation is to be recurrent, state the</t>
  </si>
  <si>
    <t xml:space="preserve">3.  State the purpose and amount for each </t>
  </si>
  <si>
    <t xml:space="preserve">    number and annual amounts to be reserved or appropriated</t>
  </si>
  <si>
    <t>reservation or appropriation of retained earnings.</t>
  </si>
  <si>
    <t xml:space="preserve">    as well as the totals eventually to be accumulated.</t>
  </si>
  <si>
    <t xml:space="preserve">4.  List first Account 439, Adjustments to </t>
  </si>
  <si>
    <t>8.</t>
  </si>
  <si>
    <t xml:space="preserve"> If any notes appearing in the report to stock-</t>
  </si>
  <si>
    <t xml:space="preserve"> Retained Earnings, reflecting adjustments to the</t>
  </si>
  <si>
    <t xml:space="preserve">    holders are applicable to this statement, attach them</t>
  </si>
  <si>
    <t xml:space="preserve"> opening balance of retained earnings.  Follow by</t>
  </si>
  <si>
    <t>Contra</t>
  </si>
  <si>
    <t xml:space="preserve">      Item</t>
  </si>
  <si>
    <t>Primary</t>
  </si>
  <si>
    <t>Amount</t>
  </si>
  <si>
    <t>Affected</t>
  </si>
  <si>
    <t xml:space="preserve">       (a)</t>
  </si>
  <si>
    <t>UNAPPROPRIATED RETAINED EARNINGS (Account 216)</t>
  </si>
  <si>
    <t xml:space="preserve"> Balance-Beginning of Year</t>
  </si>
  <si>
    <t xml:space="preserve">   Changes (Identify by prescribed retained earnings accounts)</t>
  </si>
  <si>
    <t xml:space="preserve"> Adjustments to Retained Earnings (Account 439)</t>
  </si>
  <si>
    <t xml:space="preserve">   Credit:</t>
  </si>
  <si>
    <t xml:space="preserve">    TOTAL Credits to Retained Earnings (Account 439)(Enter Total of lines 4 thru 8)</t>
  </si>
  <si>
    <t xml:space="preserve">   Debit: </t>
  </si>
  <si>
    <t xml:space="preserve">   Debit:</t>
  </si>
  <si>
    <t xml:space="preserve">    TOTAL Debits to Retained Earnings (Account 439)(Enter Total of lines 10 thru 14)</t>
  </si>
  <si>
    <t xml:space="preserve"> Balance Transferred from Income (Account 433 less Account 418.1)</t>
  </si>
  <si>
    <t xml:space="preserve"> Appropriations of Retained Earnings (Account 436)</t>
  </si>
  <si>
    <t xml:space="preserve">    TOTAL Appropriations of Retained Earnings (Account 436)(Total of lines 18 thru 21)</t>
  </si>
  <si>
    <t xml:space="preserve"> Dividends Declared-Preferred Stock (Account 437)</t>
  </si>
  <si>
    <t xml:space="preserve">    TOTAL Dividends Declared-Preferred Stock (Account 437)(Total of lines 24 thru 28)</t>
  </si>
  <si>
    <t xml:space="preserve"> Dividends Declared-Common Stock (Account 438)</t>
  </si>
  <si>
    <t>3.  For column (d), include or exclude (as appropriate) the</t>
  </si>
  <si>
    <t>projects, liquefied petroleum gas installations, gas liquefaction plant,</t>
  </si>
  <si>
    <t>cost of any plant used jointly with another facility on the</t>
  </si>
  <si>
    <t>oil gas sets, etc.</t>
  </si>
  <si>
    <t>basis of predominant use, unless the auxiliary peaking</t>
  </si>
  <si>
    <t>2.  For column (c), for underground storage projects, report the delivery</t>
  </si>
  <si>
    <t>facility is a separate plant as contemplated by general</t>
  </si>
  <si>
    <t>capacity on February 1 of the heating season overlapping the year-end</t>
  </si>
  <si>
    <t>instruction 12 of the Uniform System of Accounts.</t>
  </si>
  <si>
    <t>for which this report is submitted.  For other facilities, report the maximum</t>
  </si>
  <si>
    <t>Maximum Daily</t>
  </si>
  <si>
    <t>Was Facility Operated on</t>
  </si>
  <si>
    <t>Delivery Capacity</t>
  </si>
  <si>
    <t>Day of Highest Transmission</t>
  </si>
  <si>
    <t>of Facility,</t>
  </si>
  <si>
    <t xml:space="preserve">Cost of </t>
  </si>
  <si>
    <t>Peak Delivery?</t>
  </si>
  <si>
    <t>Location of</t>
  </si>
  <si>
    <t>Type of</t>
  </si>
  <si>
    <t xml:space="preserve">Mcf at </t>
  </si>
  <si>
    <t>Facility</t>
  </si>
  <si>
    <t>14.73 psia at 60</t>
  </si>
  <si>
    <t>Yes</t>
  </si>
  <si>
    <t>No</t>
  </si>
  <si>
    <t>GAS PURCHASES (Accounts 800, 800.1, 801, 802, 803, 804, 804.1, 805, 805.1)</t>
  </si>
  <si>
    <t>1.  Provide totals for the following accounts:</t>
  </si>
  <si>
    <t>The totals shown in columns (b) and (c) should agree with the books</t>
  </si>
  <si>
    <t>of account.  Reconcile any differences in a footnote.</t>
  </si>
  <si>
    <t>Natural Gas Well Head Purchases,</t>
  </si>
  <si>
    <t>2.  State in column (b) the volume of purchased gas as finally</t>
  </si>
  <si>
    <t xml:space="preserve">  Intracompany Transfers</t>
  </si>
  <si>
    <t>measured for the purpose of determining the amount payable for the</t>
  </si>
  <si>
    <t>gas.  Include current year receipts of makeup gas that was paid for</t>
  </si>
  <si>
    <t>Natural Gas Gasoline Plant Outlet Purchases</t>
  </si>
  <si>
    <t>in previous years.</t>
  </si>
  <si>
    <t xml:space="preserve">3.  State in column (c) the dollar amount (omit cents) paid and </t>
  </si>
  <si>
    <t>previously paid for the volume of gas shown in column (b).</t>
  </si>
  <si>
    <t>4.  State in column (d) the average cost per Mcf to the nearest</t>
  </si>
  <si>
    <t>hundredth of a cent.  (Average means column (c) divided by column</t>
  </si>
  <si>
    <t>Purchase Gas Cost Adjustments</t>
  </si>
  <si>
    <t>(b) multiplied by 100.)</t>
  </si>
  <si>
    <t>Gas Purchased - Mcf</t>
  </si>
  <si>
    <t>Cost of Gas</t>
  </si>
  <si>
    <t>Average Cost per Mcf</t>
  </si>
  <si>
    <t>Account Title</t>
  </si>
  <si>
    <t>(14.73 psia at 60F)</t>
  </si>
  <si>
    <t>(To nearest .01 of a cent)</t>
  </si>
  <si>
    <t>800 - Natural Gas Well Head Purchases</t>
  </si>
  <si>
    <t xml:space="preserve">800.1 - Natural Gas Well Head Purchases, </t>
  </si>
  <si>
    <t>801 - Natural Gas Field Line Purchases</t>
  </si>
  <si>
    <t>802 - Natural Gas Gasoline Plant Outlet Purchases</t>
  </si>
  <si>
    <t>803 - Natural Gas Transmission Line Purchases</t>
  </si>
  <si>
    <t>804 - Natural Gas City Gate Purchases</t>
  </si>
  <si>
    <t>804.1 - Liquefied Natural Gas Purchases</t>
  </si>
  <si>
    <t>805 - Other Gas Purchases</t>
  </si>
  <si>
    <t>805.1 - Purchase Gas Cost Adjustments</t>
  </si>
  <si>
    <t>Total (Enter Total of Lines 1 through 9)</t>
  </si>
  <si>
    <t>Notes to Gas Purchases</t>
  </si>
  <si>
    <t>taxes paid.</t>
  </si>
  <si>
    <t>DESCRIPTION (See instructions for Explanation of Codes)</t>
  </si>
  <si>
    <t xml:space="preserve">  Net Cash Flow from Operating Activities:</t>
  </si>
  <si>
    <t xml:space="preserve">    Noncash Charges (Credits) to Income:</t>
  </si>
  <si>
    <t xml:space="preserve">      Depreciation and Depletion</t>
  </si>
  <si>
    <t xml:space="preserve">      Amortization of (Specify)</t>
  </si>
  <si>
    <t xml:space="preserve">      Deferred Income Taxes (Net)</t>
  </si>
  <si>
    <t xml:space="preserve">      Investment Tax Credit Adjustments (Net)</t>
  </si>
  <si>
    <t xml:space="preserve">      Net (Increase) Decrease in Receivables</t>
  </si>
  <si>
    <t xml:space="preserve">      Net (Increase) Decrease in Inventory</t>
  </si>
  <si>
    <t xml:space="preserve">      Net Increase (Decrease) in Fuel Purchase Commitments</t>
  </si>
  <si>
    <t xml:space="preserve">      Net Increase (Decrease) in Accounts Payable</t>
  </si>
  <si>
    <t xml:space="preserve">      Net (Increase) Decrease in Other Assets</t>
  </si>
  <si>
    <t xml:space="preserve">      Net Increase (Decrease) in Other Liabilities</t>
  </si>
  <si>
    <t xml:space="preserve">      (Less) Allowance for Other Funds Used During Construction</t>
  </si>
  <si>
    <t xml:space="preserve">      (Less) Undistributed Earnings from Subsidiary Companies</t>
  </si>
  <si>
    <t xml:space="preserve">      Other: Miscellaneous</t>
  </si>
  <si>
    <t/>
  </si>
  <si>
    <t xml:space="preserve">      Net Increase (Decrease) in Accrued Interest Expense</t>
  </si>
  <si>
    <t xml:space="preserve">      Net (Increase) Decrease in Deferred Fuel Costs</t>
  </si>
  <si>
    <t xml:space="preserve">    Net Cash Provided by (Used in) Operating Activities</t>
  </si>
  <si>
    <t xml:space="preserve">    (Total of lines 2 thru 20)</t>
  </si>
  <si>
    <t xml:space="preserve">  Cash Flows from Investment Activities:</t>
  </si>
  <si>
    <t>NAME OF RESPONDENT:</t>
  </si>
  <si>
    <t>Date or Report</t>
  </si>
  <si>
    <t>(1)       An Original</t>
  </si>
  <si>
    <t xml:space="preserve">        GAS PLANT IN SERVICE (Accounts 101, 102, 103, and 106)</t>
  </si>
  <si>
    <t>GAS PLANT IN SERVICE (Accounts 101, 102, 103, and 106)</t>
  </si>
  <si>
    <t xml:space="preserve">1.  Report below the original cost of gas plant </t>
  </si>
  <si>
    <t xml:space="preserve">  include the entries in column (c).  Also to be </t>
  </si>
  <si>
    <t xml:space="preserve"> in service according to the prescribed accounts.</t>
  </si>
  <si>
    <t xml:space="preserve">  included in column (c) are entries for reversals </t>
  </si>
  <si>
    <t xml:space="preserve">2.  In addition to Account 101, Gas Plant in </t>
  </si>
  <si>
    <t xml:space="preserve">  of tentative distributions of prior year reported</t>
  </si>
  <si>
    <t xml:space="preserve"> Service(Classified), this page and the next include</t>
  </si>
  <si>
    <t xml:space="preserve">  in column (b).  Likewise if the respondent has a</t>
  </si>
  <si>
    <t xml:space="preserve"> Account 102, Gas Plant Purchased or Sold; Account 103,</t>
  </si>
  <si>
    <t xml:space="preserve">  significant amount of plant retirements which have</t>
  </si>
  <si>
    <t xml:space="preserve"> of year.</t>
  </si>
  <si>
    <t xml:space="preserve"> Experimental Gas Plant Unclassified; and Account 106,</t>
  </si>
  <si>
    <t xml:space="preserve">  not been classified to primary accounts at the end </t>
  </si>
  <si>
    <t xml:space="preserve"> Completed Construction Not Classified-Gas.</t>
  </si>
  <si>
    <t xml:space="preserve">  of the year, include in column (d) a tentative</t>
  </si>
  <si>
    <t xml:space="preserve">3.  Include in column (c) or (d), as appropriate, </t>
  </si>
  <si>
    <t xml:space="preserve">  distribution of such retirements, on an estimated </t>
  </si>
  <si>
    <t xml:space="preserve"> corrections of additions and retirements for the</t>
  </si>
  <si>
    <t xml:space="preserve">  basis, with appropriate contra entry to the account</t>
  </si>
  <si>
    <t xml:space="preserve"> current or preceding year.</t>
  </si>
  <si>
    <t xml:space="preserve">  for accumulated depreciation provision.  Include</t>
  </si>
  <si>
    <t xml:space="preserve">4.  Enclose in parentheses credit adjustments of </t>
  </si>
  <si>
    <t xml:space="preserve">  also in column (d) reversals of tentative distri-</t>
  </si>
  <si>
    <t xml:space="preserve"> plant accounts to indicate the negative effect of</t>
  </si>
  <si>
    <t xml:space="preserve">  butions or prior year of unclassified retirements.</t>
  </si>
  <si>
    <t xml:space="preserve"> such accounts.</t>
  </si>
  <si>
    <t xml:space="preserve">  Attach supplemental statement showing the account </t>
  </si>
  <si>
    <t>5.  Classify Account 106 according to prescribed</t>
  </si>
  <si>
    <t xml:space="preserve">  distribution of these tentative classifications</t>
  </si>
  <si>
    <t xml:space="preserve"> accounts, on an estimated basis if necessary, and</t>
  </si>
  <si>
    <t xml:space="preserve">  in columns (c) and (d), including the reversals</t>
  </si>
  <si>
    <t>Additions</t>
  </si>
  <si>
    <t>Retirements</t>
  </si>
  <si>
    <t>Adjustments</t>
  </si>
  <si>
    <t>Transfers</t>
  </si>
  <si>
    <t>1.  Intangible Plant</t>
  </si>
  <si>
    <t xml:space="preserve">  301</t>
  </si>
  <si>
    <t>Organization</t>
  </si>
  <si>
    <t xml:space="preserve">  302</t>
  </si>
  <si>
    <t>Franchises and Consents</t>
  </si>
  <si>
    <t xml:space="preserve">  303</t>
  </si>
  <si>
    <t>Miscellaneous Intangible Plant</t>
  </si>
  <si>
    <t xml:space="preserve">    TOTAL Intangible Plant</t>
  </si>
  <si>
    <t>2.  Production Plant</t>
  </si>
  <si>
    <t xml:space="preserve">  Natural Gas Production and Gathering Plant</t>
  </si>
  <si>
    <t xml:space="preserve">  325.1</t>
  </si>
  <si>
    <t>Producing Lands</t>
  </si>
  <si>
    <t xml:space="preserve">  325.2</t>
  </si>
  <si>
    <t>Producing Leaseholds</t>
  </si>
  <si>
    <t xml:space="preserve">  325.3</t>
  </si>
  <si>
    <t>Gas Rights</t>
  </si>
  <si>
    <t xml:space="preserve">  325.4</t>
  </si>
  <si>
    <t>Rights-of-Way</t>
  </si>
  <si>
    <t xml:space="preserve">  325.5</t>
  </si>
  <si>
    <t>Other Land and Land Rights</t>
  </si>
  <si>
    <t xml:space="preserve">  326</t>
  </si>
  <si>
    <t>Gas Well Structures</t>
  </si>
  <si>
    <t xml:space="preserve">  327</t>
  </si>
  <si>
    <t>Field Compressor Station Structures</t>
  </si>
  <si>
    <t xml:space="preserve">  328</t>
  </si>
  <si>
    <t>Field Meas. and Reg. Sta. Structures</t>
  </si>
  <si>
    <t xml:space="preserve">  329</t>
  </si>
  <si>
    <t>Other Structures</t>
  </si>
  <si>
    <t xml:space="preserve">  330</t>
  </si>
  <si>
    <t>Producing Gas Wells-Well Construction</t>
  </si>
  <si>
    <t xml:space="preserve">  331</t>
  </si>
  <si>
    <t>Producing Gas Wells-Well Equipment</t>
  </si>
  <si>
    <t xml:space="preserve">  332</t>
  </si>
  <si>
    <t>Field Lines</t>
  </si>
  <si>
    <t xml:space="preserve">  333</t>
  </si>
  <si>
    <t>Field Compressor Station Equipment</t>
  </si>
  <si>
    <t xml:space="preserve">  334</t>
  </si>
  <si>
    <t>Field Meas. and Reg. Sta. Equipment</t>
  </si>
  <si>
    <t xml:space="preserve">  335</t>
  </si>
  <si>
    <t>Drilling and Cleaning Equipment</t>
  </si>
  <si>
    <t xml:space="preserve">  336</t>
  </si>
  <si>
    <t>Purification Equipment</t>
  </si>
  <si>
    <t xml:space="preserve">  337</t>
  </si>
  <si>
    <t>Other Equipment</t>
  </si>
  <si>
    <t xml:space="preserve">  338</t>
  </si>
  <si>
    <t>Unsuccessful Exploration and Devel. Costs</t>
  </si>
  <si>
    <t xml:space="preserve">    TOTAL Production and Gathering Plant</t>
  </si>
  <si>
    <t xml:space="preserve">          Products Extraction Plant</t>
  </si>
  <si>
    <t xml:space="preserve">  340</t>
  </si>
  <si>
    <t>Land and Land Rights</t>
  </si>
  <si>
    <t xml:space="preserve">  341</t>
  </si>
  <si>
    <t>Structures and Improvements</t>
  </si>
  <si>
    <t xml:space="preserve">  342</t>
  </si>
  <si>
    <t>Extraction and Refining Equipment</t>
  </si>
  <si>
    <t xml:space="preserve">  343</t>
  </si>
  <si>
    <t>Pipe Lines</t>
  </si>
  <si>
    <t xml:space="preserve">  Cash and Cash Equivalents at Beginning of Year</t>
  </si>
  <si>
    <t>89</t>
  </si>
  <si>
    <t>90</t>
  </si>
  <si>
    <t xml:space="preserve">  Cash and Cash Equivalents at End of Year</t>
  </si>
  <si>
    <t>Notes to Financial Statements</t>
  </si>
  <si>
    <t>SUMMARY OF UTILITY PLANT AND ACCUMULATED PROVISIONS</t>
  </si>
  <si>
    <t>FOR DEPRECIATION, AMORTIZATION, AND DEPLETION</t>
  </si>
  <si>
    <t xml:space="preserve">          (a)</t>
  </si>
  <si>
    <t>In Service</t>
  </si>
  <si>
    <t>Plant in Service (Classified_</t>
  </si>
  <si>
    <t>Property Under Capital Leases</t>
  </si>
  <si>
    <t>Plant Purchased or Sold</t>
  </si>
  <si>
    <t>Completed Construction not Classified</t>
  </si>
  <si>
    <t>Experimental Plant Unclassified</t>
  </si>
  <si>
    <t>Total Utility Plant (Total of lines 3 thru 7)</t>
  </si>
  <si>
    <t>Leased to Others</t>
  </si>
  <si>
    <t>Held for Future Use</t>
  </si>
  <si>
    <t>Construction Work in Progress</t>
  </si>
  <si>
    <t>Acquisition Adjustments</t>
  </si>
  <si>
    <t>Total Utility Plant (Totals of lines 8 thru 12)</t>
  </si>
  <si>
    <t>Accumulated Provisions for Depreciation, Amortization &amp; Depletion</t>
  </si>
  <si>
    <t>Net Utility Plant (Totals of lines 13 and 14)</t>
  </si>
  <si>
    <t>DETAIL OF ACCUMULATED PROVISIONS</t>
  </si>
  <si>
    <t>FOR DEPRECIATION, AMORTIZATION AND DEPLETION</t>
  </si>
  <si>
    <t>In Service:</t>
  </si>
  <si>
    <t>Depreciation</t>
  </si>
  <si>
    <t>Amortization and Depletion of Producing Natural Gas Land and Land Rights</t>
  </si>
  <si>
    <t xml:space="preserve"> credit, then debit items, in that order.</t>
  </si>
  <si>
    <t xml:space="preserve">    7.  If the respondent has any long-term </t>
  </si>
  <si>
    <t xml:space="preserve"> 7. Do not include on this page entries with</t>
  </si>
  <si>
    <t>clearly the nature of each reconciling amount.</t>
  </si>
  <si>
    <t xml:space="preserve"> Include in the reconciliation, as far as</t>
  </si>
  <si>
    <t xml:space="preserve">    TOTAL Products Extraction Plant</t>
  </si>
  <si>
    <t xml:space="preserve">    TOTAL Nat. Gas Production Plant</t>
  </si>
  <si>
    <t xml:space="preserve">      Mfd. Gas Prod. Plant (Submit Suppl. Statement)</t>
  </si>
  <si>
    <t>TOTAL Production Plant</t>
  </si>
  <si>
    <t xml:space="preserve"> GAS PLANT IN SERVICE (Accounts 101, 102, 103, and 106) (Continued)</t>
  </si>
  <si>
    <t xml:space="preserve">              GAS PLANT IN SERVICE (Accounts 101, 102, 103, and 106) (Continued)</t>
  </si>
  <si>
    <t xml:space="preserve">  3.  Natural Gas Storage and Processing Plant</t>
  </si>
  <si>
    <t>Underground Storage Plant</t>
  </si>
  <si>
    <t xml:space="preserve">  350.1</t>
  </si>
  <si>
    <t>Land</t>
  </si>
  <si>
    <t xml:space="preserve">  350.2</t>
  </si>
  <si>
    <t xml:space="preserve">  351</t>
  </si>
  <si>
    <t xml:space="preserve">  352</t>
  </si>
  <si>
    <t>Wells</t>
  </si>
  <si>
    <t xml:space="preserve">  352.1</t>
  </si>
  <si>
    <t>Storage Leaseholds and Rights</t>
  </si>
  <si>
    <t xml:space="preserve">  352.2</t>
  </si>
  <si>
    <t>Reservoirs</t>
  </si>
  <si>
    <t xml:space="preserve">  352.3</t>
  </si>
  <si>
    <t>Non-recoverable Natural Gas</t>
  </si>
  <si>
    <t xml:space="preserve">  353</t>
  </si>
  <si>
    <t>Lines</t>
  </si>
  <si>
    <t xml:space="preserve">  354</t>
  </si>
  <si>
    <t>Compressor Station Equipment</t>
  </si>
  <si>
    <t xml:space="preserve">  355</t>
  </si>
  <si>
    <t>Measuring and Reg. Equipment</t>
  </si>
  <si>
    <t xml:space="preserve">  356</t>
  </si>
  <si>
    <t xml:space="preserve">  357</t>
  </si>
  <si>
    <t xml:space="preserve">    TOTAL Underground Storage Plant</t>
  </si>
  <si>
    <t xml:space="preserve">   Other Storage Plant</t>
  </si>
  <si>
    <t xml:space="preserve">  360</t>
  </si>
  <si>
    <t xml:space="preserve">  361</t>
  </si>
  <si>
    <t xml:space="preserve">  362</t>
  </si>
  <si>
    <t>Gas Holders</t>
  </si>
  <si>
    <t xml:space="preserve">  363</t>
  </si>
  <si>
    <t xml:space="preserve">  363.1</t>
  </si>
  <si>
    <t>Liquefaction Equipment</t>
  </si>
  <si>
    <t xml:space="preserve">  363.2</t>
  </si>
  <si>
    <t>Vaporizing Equipment</t>
  </si>
  <si>
    <t xml:space="preserve">  363.3</t>
  </si>
  <si>
    <t xml:space="preserve">  363.4</t>
  </si>
  <si>
    <t>Meas. and Reg. Equipment</t>
  </si>
  <si>
    <t xml:space="preserve">  363.5</t>
  </si>
  <si>
    <t xml:space="preserve">    TOTAL Other Storage Plant</t>
  </si>
  <si>
    <t>Base Load Liquefied Natural Gas Terminating</t>
  </si>
  <si>
    <t xml:space="preserve"> and Processing Plant</t>
  </si>
  <si>
    <t xml:space="preserve">  364.1</t>
  </si>
  <si>
    <t xml:space="preserve">  364.2</t>
  </si>
  <si>
    <t xml:space="preserve">  364.3</t>
  </si>
  <si>
    <t>LNG Processing Terminal Equipment</t>
  </si>
  <si>
    <t xml:space="preserve">  364.4</t>
  </si>
  <si>
    <t>LNG Transportation Equipment</t>
  </si>
  <si>
    <t xml:space="preserve">  364.5</t>
  </si>
  <si>
    <t>Measuring and Regulating Equipment</t>
  </si>
  <si>
    <t xml:space="preserve">  364.6</t>
  </si>
  <si>
    <t xml:space="preserve">  364.7</t>
  </si>
  <si>
    <t>Communications Equipment</t>
  </si>
  <si>
    <t xml:space="preserve">  364.8</t>
  </si>
  <si>
    <t xml:space="preserve">    TOTAL Base Load Liquefied Natural Gas,</t>
  </si>
  <si>
    <t xml:space="preserve">     Terminating and Processing Plant</t>
  </si>
  <si>
    <t xml:space="preserve">    TOTAL Nat. Gas Storage and Proc. Plant</t>
  </si>
  <si>
    <t>4.  Transmission Plant</t>
  </si>
  <si>
    <t xml:space="preserve">  365.1</t>
  </si>
  <si>
    <t xml:space="preserve">  365.2</t>
  </si>
  <si>
    <t xml:space="preserve">  366</t>
  </si>
  <si>
    <t xml:space="preserve">  367</t>
  </si>
  <si>
    <t>Mains</t>
  </si>
  <si>
    <t xml:space="preserve">  368</t>
  </si>
  <si>
    <t xml:space="preserve">  369</t>
  </si>
  <si>
    <t>Measuring and Reg. Sta. Equipment</t>
  </si>
  <si>
    <t xml:space="preserve">  370</t>
  </si>
  <si>
    <t>Communication Equipment</t>
  </si>
  <si>
    <t xml:space="preserve">  371</t>
  </si>
  <si>
    <t xml:space="preserve">    TOTAL Transmission Plant</t>
  </si>
  <si>
    <t xml:space="preserve">   5.  Distribution Plant</t>
  </si>
  <si>
    <t xml:space="preserve">  374</t>
  </si>
  <si>
    <t xml:space="preserve">  375</t>
  </si>
  <si>
    <t>91</t>
  </si>
  <si>
    <t xml:space="preserve">  376</t>
  </si>
  <si>
    <t>92</t>
  </si>
  <si>
    <t xml:space="preserve">  377</t>
  </si>
  <si>
    <t>93</t>
  </si>
  <si>
    <t xml:space="preserve">  378</t>
  </si>
  <si>
    <t>Meas. and Reg. Sta. Equip.-General</t>
  </si>
  <si>
    <t>94</t>
  </si>
  <si>
    <t xml:space="preserve">  379</t>
  </si>
  <si>
    <t>Meas. and Reg. Sta. Equip.-City Gate</t>
  </si>
  <si>
    <t>95</t>
  </si>
  <si>
    <t xml:space="preserve">  380</t>
  </si>
  <si>
    <t>Services</t>
  </si>
  <si>
    <t>96</t>
  </si>
  <si>
    <t xml:space="preserve">  381</t>
  </si>
  <si>
    <t>Meters</t>
  </si>
  <si>
    <t>97</t>
  </si>
  <si>
    <t xml:space="preserve">  382</t>
  </si>
  <si>
    <t>Meter Installations</t>
  </si>
  <si>
    <t>98</t>
  </si>
  <si>
    <t xml:space="preserve">  383</t>
  </si>
  <si>
    <t>House Regulators</t>
  </si>
  <si>
    <t>99</t>
  </si>
  <si>
    <t xml:space="preserve">  384</t>
  </si>
  <si>
    <t>House Reg. Installations</t>
  </si>
  <si>
    <t xml:space="preserve">  385</t>
  </si>
  <si>
    <t>Industrial Meas. and Reg. Sta. Equipment</t>
  </si>
  <si>
    <t xml:space="preserve">  386</t>
  </si>
  <si>
    <t>Other Prop. on Customers' Premises</t>
  </si>
  <si>
    <t xml:space="preserve">  387</t>
  </si>
  <si>
    <t xml:space="preserve">    TOTAL Distribution Plant</t>
  </si>
  <si>
    <t xml:space="preserve">       6.  General Plant</t>
  </si>
  <si>
    <t xml:space="preserve">  389</t>
  </si>
  <si>
    <t xml:space="preserve">  390</t>
  </si>
  <si>
    <t xml:space="preserve">  391</t>
  </si>
  <si>
    <t>Office Furniture and Equipment</t>
  </si>
  <si>
    <t xml:space="preserve">  392</t>
  </si>
  <si>
    <t>Transportation Equipment</t>
  </si>
  <si>
    <t xml:space="preserve">  393</t>
  </si>
  <si>
    <t>Stores Equipment</t>
  </si>
  <si>
    <t xml:space="preserve">  394</t>
  </si>
  <si>
    <t>Tools, Shop, and Garage Equipment</t>
  </si>
  <si>
    <t xml:space="preserve">  395</t>
  </si>
  <si>
    <t>Laboratory Equipment</t>
  </si>
  <si>
    <t xml:space="preserve">  396</t>
  </si>
  <si>
    <t>Power Operated Equipment</t>
  </si>
  <si>
    <t xml:space="preserve">  397</t>
  </si>
  <si>
    <t xml:space="preserve">  398</t>
  </si>
  <si>
    <t>Miscellaneous Equipment</t>
  </si>
  <si>
    <t xml:space="preserve">    Subtotal</t>
  </si>
  <si>
    <t xml:space="preserve">  399</t>
  </si>
  <si>
    <t>Other Tangible Property</t>
  </si>
  <si>
    <t xml:space="preserve">    TOTAL General Plant</t>
  </si>
  <si>
    <t xml:space="preserve">      TOTAL (Accounts 101 and 106)</t>
  </si>
  <si>
    <t>Gas Plant Purchased (See Instr. 8)</t>
  </si>
  <si>
    <t>(Less) Gas Plant Sold (See Instr. 8)</t>
  </si>
  <si>
    <t>Experimental Gas Plant Unclassified</t>
  </si>
  <si>
    <t xml:space="preserve">    TOTAL Gas Plant in Service</t>
  </si>
  <si>
    <t>&lt;Ctrl&gt;P - Displays menu of print choices</t>
  </si>
  <si>
    <t>{Alt "F"}g{Alt "M"}65~</t>
  </si>
  <si>
    <t>{}</t>
  </si>
  <si>
    <t>{Menubranch PMENU}</t>
  </si>
  <si>
    <t>PMENU</t>
  </si>
  <si>
    <t>1-PAGE 204</t>
  </si>
  <si>
    <t>2-PAGE 205</t>
  </si>
  <si>
    <t>3-PAGE 206</t>
  </si>
  <si>
    <t>4-PAGE 207</t>
  </si>
  <si>
    <t>5-PAGE 208</t>
  </si>
  <si>
    <t>6-PAGE 209</t>
  </si>
  <si>
    <t>All Pages</t>
  </si>
  <si>
    <t>Quit</t>
  </si>
  <si>
    <t>Print Page 204</t>
  </si>
  <si>
    <t>Print Page 205</t>
  </si>
  <si>
    <t>Print Page 206</t>
  </si>
  <si>
    <t>Print Page 207</t>
  </si>
  <si>
    <t>Amount for Prev Yr</t>
  </si>
  <si>
    <t xml:space="preserve">  Clearing</t>
  </si>
  <si>
    <t xml:space="preserve"> Other Clearing Accounts</t>
  </si>
  <si>
    <t xml:space="preserve"> Other Accounts (Specify):</t>
  </si>
  <si>
    <t xml:space="preserve"> TOTAL Deprec. Prov. for Year</t>
  </si>
  <si>
    <t xml:space="preserve"> (Enter Total of lines 3 thru 8)</t>
  </si>
  <si>
    <t xml:space="preserve"> Net Charges for Plant Retired:</t>
  </si>
  <si>
    <t>Other Companies Officer Of with Title</t>
  </si>
  <si>
    <t xml:space="preserve">  incumbent of any position, show name of the previous </t>
  </si>
  <si>
    <t xml:space="preserve">  incumbent, and date the change in incumbency was made.</t>
  </si>
  <si>
    <t>Report below any additional companies where the officer</t>
  </si>
  <si>
    <t>holds office along with their title.</t>
  </si>
  <si>
    <t xml:space="preserve"> files consolidated Federal tax return, reconcile reported</t>
  </si>
  <si>
    <t xml:space="preserve"> and show computation of such tax accruals.</t>
  </si>
  <si>
    <t xml:space="preserve"> net income with taxable net income as if a separate </t>
  </si>
  <si>
    <t xml:space="preserve"> return were to be filed, indicating, however, intercompany</t>
  </si>
  <si>
    <t xml:space="preserve"> practicable, the same detail as furnished on</t>
  </si>
  <si>
    <t xml:space="preserve"> amounts to be eliminated in such a consolidated return.   </t>
  </si>
  <si>
    <t xml:space="preserve"> Schedule M-1 of the tax return for the year.</t>
  </si>
  <si>
    <t xml:space="preserve"> State names of group members, tax assigned to each group</t>
  </si>
  <si>
    <t xml:space="preserve"> Submit a reconciliation even though there</t>
  </si>
  <si>
    <t xml:space="preserve"> member, and basis of allocation, assignment, or sharing of</t>
  </si>
  <si>
    <t xml:space="preserve"> is no taxable income for the year.  Indicate </t>
  </si>
  <si>
    <t xml:space="preserve"> the consolidated tax among the group members.</t>
  </si>
  <si>
    <t xml:space="preserve">       Particulars (Details)</t>
  </si>
  <si>
    <t xml:space="preserve">     (a)</t>
  </si>
  <si>
    <t xml:space="preserve"> Maine</t>
  </si>
  <si>
    <t xml:space="preserve"> Net Income for the Year (Page 117)</t>
  </si>
  <si>
    <t xml:space="preserve"> Reconciling Items for the Year</t>
  </si>
  <si>
    <t xml:space="preserve"> Federal Income Taxes</t>
  </si>
  <si>
    <t xml:space="preserve"> Taxable Income Not Reported on Books</t>
  </si>
  <si>
    <t xml:space="preserve"> Deductions Recorded on Books Not Deducted for Return</t>
  </si>
  <si>
    <t xml:space="preserve"> Income Recorded on Books Not Included in Return</t>
  </si>
  <si>
    <t xml:space="preserve"> Deductions on Return Not Charged Against Book Income</t>
  </si>
  <si>
    <t xml:space="preserve"> Federal Tax Net Income</t>
  </si>
  <si>
    <t xml:space="preserve"> Show Computation of Tax:</t>
  </si>
  <si>
    <t xml:space="preserve"> This Report Is:</t>
  </si>
  <si>
    <t xml:space="preserve"> (1)      An Original</t>
  </si>
  <si>
    <t xml:space="preserve"> (2)      A Resubmission</t>
  </si>
  <si>
    <t>TAXES ACCRUED, PREPAID AND CHARGED DURING YEAR</t>
  </si>
  <si>
    <t>TAXES ACCRUED, PREPAID AND CHARGED DURING YEAR (Continued)</t>
  </si>
  <si>
    <t xml:space="preserve">     4. List the aggregate of each kind of tax in such </t>
  </si>
  <si>
    <t xml:space="preserve">     respect to deferred income taxes or taxes </t>
  </si>
  <si>
    <t xml:space="preserve">10.  For MPUC reporting purposes, taxes greater than  </t>
  </si>
  <si>
    <t>1. Give particulars (details) of the combined</t>
  </si>
  <si>
    <t xml:space="preserve">  (not charged to prepaid or accrued taxes).  Enter </t>
  </si>
  <si>
    <t xml:space="preserve"> manner that the total tax for each State and sub-  </t>
  </si>
  <si>
    <t xml:space="preserve">     collected through payroll deduction or otherwise</t>
  </si>
  <si>
    <t xml:space="preserve">$25,000 should be reported separately -- others may </t>
  </si>
  <si>
    <t xml:space="preserve"> prepaid and accrued tax accounts and show the</t>
  </si>
  <si>
    <t xml:space="preserve">  the amounts in both columns (d) and (e).  The</t>
  </si>
  <si>
    <t xml:space="preserve"> division can readily be ascertained.</t>
  </si>
  <si>
    <t xml:space="preserve">      pending transmittal of such taxes to the taxing </t>
  </si>
  <si>
    <t>be combined.</t>
  </si>
  <si>
    <t xml:space="preserve"> total taxes charged to operations and other</t>
  </si>
  <si>
    <t xml:space="preserve">  balancing of this page is not affected by the</t>
  </si>
  <si>
    <t xml:space="preserve">     5. If any tax (Exclude Federal and state income  </t>
  </si>
  <si>
    <t xml:space="preserve">     authority.</t>
  </si>
  <si>
    <t xml:space="preserve"> accounts during the year.  Do not include</t>
  </si>
  <si>
    <t xml:space="preserve">  inclusion of these taxes.</t>
  </si>
  <si>
    <t xml:space="preserve"> taxes) covers more than one year, show the required   </t>
  </si>
  <si>
    <t xml:space="preserve"> 8. Show in column (i) thru (p) how the</t>
  </si>
  <si>
    <t xml:space="preserve"> gasoline and other sales taxes which have been</t>
  </si>
  <si>
    <t xml:space="preserve">     3. Include in column (d) taxes charged during</t>
  </si>
  <si>
    <t xml:space="preserve"> information separately for each tax year, identifying </t>
  </si>
  <si>
    <t xml:space="preserve">   taxed accounts were distributed.  Show both the</t>
  </si>
  <si>
    <t xml:space="preserve"> charged to the accounts to which the taxed</t>
  </si>
  <si>
    <t xml:space="preserve">  the year, taxes charged to operations and other</t>
  </si>
  <si>
    <t xml:space="preserve"> the year in column (a).</t>
  </si>
  <si>
    <t xml:space="preserve">   utility department and number of account charged.</t>
  </si>
  <si>
    <t xml:space="preserve"> material was charged.  If the actual or estimated</t>
  </si>
  <si>
    <t xml:space="preserve">  accounts through (a) accruals credited to taxes</t>
  </si>
  <si>
    <t xml:space="preserve">     6. Enter all adjustments of the accrued and  </t>
  </si>
  <si>
    <t xml:space="preserve">   For taxes charged to utility plant, show the</t>
  </si>
  <si>
    <t xml:space="preserve"> amounts of such taxes are known, show the amounts </t>
  </si>
  <si>
    <t xml:space="preserve">  accrued, (b) amounts credited to proportions of</t>
  </si>
  <si>
    <t xml:space="preserve"> prepaid tax accounts in column (f) and explain each </t>
  </si>
  <si>
    <t xml:space="preserve">   number of the appropriate balance sheet plant </t>
  </si>
  <si>
    <t xml:space="preserve"> in a footnote and designate whether estimated</t>
  </si>
  <si>
    <t xml:space="preserve">  prepaid taxes chargeable to current year, and</t>
  </si>
  <si>
    <t xml:space="preserve"> adjustment in a footnote.  Designate debit adjust-  </t>
  </si>
  <si>
    <t xml:space="preserve">   account or subaccount.</t>
  </si>
  <si>
    <t xml:space="preserve"> or actual amounts.</t>
  </si>
  <si>
    <t xml:space="preserve">  (c) taxes paid and charged direct to operations</t>
  </si>
  <si>
    <t xml:space="preserve"> ments by parentheses.</t>
  </si>
  <si>
    <t xml:space="preserve">9. For any tax apportioned to more than one </t>
  </si>
  <si>
    <t>2. Include on this page taxes paid during</t>
  </si>
  <si>
    <t xml:space="preserve">  or accounts other than accrued and prepaid tax </t>
  </si>
  <si>
    <t xml:space="preserve">   utility department or account, state in a footnote</t>
  </si>
  <si>
    <t xml:space="preserve"> the year and charged direct to final accounts,</t>
  </si>
  <si>
    <t xml:space="preserve">  accounts.</t>
  </si>
  <si>
    <t xml:space="preserve">   the basis (necessity) of apportioning such tax.</t>
  </si>
  <si>
    <t xml:space="preserve">      BALANCE AT BEGINNING OF YEAR</t>
  </si>
  <si>
    <t xml:space="preserve">        BALANCE AT END OF YEAR</t>
  </si>
  <si>
    <t>Taxes</t>
  </si>
  <si>
    <t>Taxes Paid</t>
  </si>
  <si>
    <t>Kind of Tax</t>
  </si>
  <si>
    <t>Prepaid Taxes</t>
  </si>
  <si>
    <t>Taxes Accrued</t>
  </si>
  <si>
    <t xml:space="preserve">     (See Instruction 5)</t>
  </si>
  <si>
    <t>Accrued</t>
  </si>
  <si>
    <t>(Incl. in</t>
  </si>
  <si>
    <t>(Account 236)</t>
  </si>
  <si>
    <t>Account 165)</t>
  </si>
  <si>
    <t xml:space="preserve">  TOTAL</t>
  </si>
  <si>
    <t xml:space="preserve">  DISTRIBUTION OF TAXES CHARGED (Show utility department where applicable and account charged.)</t>
  </si>
  <si>
    <t xml:space="preserve">       DISTRIBUTION OF TAXES CHARGED (Show utility department where applicable and account charged.)</t>
  </si>
  <si>
    <t>Other Utility</t>
  </si>
  <si>
    <t>Extraordinary</t>
  </si>
  <si>
    <t>Adjustment to</t>
  </si>
  <si>
    <t xml:space="preserve">     (Accounts 408.1,</t>
  </si>
  <si>
    <t xml:space="preserve">      (Accounts 408.1,</t>
  </si>
  <si>
    <t>Departments</t>
  </si>
  <si>
    <t>and Deductions</t>
  </si>
  <si>
    <t>Items</t>
  </si>
  <si>
    <t>Opn. Income</t>
  </si>
  <si>
    <t>Ret. Earnings</t>
  </si>
  <si>
    <t>409.1)</t>
  </si>
  <si>
    <t>(Account 408.1,</t>
  </si>
  <si>
    <t>(Account 408.2,</t>
  </si>
  <si>
    <t>(Account 409.3)</t>
  </si>
  <si>
    <t>(Account 439)</t>
  </si>
  <si>
    <t xml:space="preserve">                  Other</t>
  </si>
  <si>
    <t>409.2)</t>
  </si>
  <si>
    <t xml:space="preserve">             </t>
  </si>
  <si>
    <t>(k)</t>
  </si>
  <si>
    <t>(l)</t>
  </si>
  <si>
    <t>(m)</t>
  </si>
  <si>
    <t>(n)</t>
  </si>
  <si>
    <t>(o)</t>
  </si>
  <si>
    <t xml:space="preserve">                   (p)</t>
  </si>
  <si>
    <t xml:space="preserve">      </t>
  </si>
  <si>
    <t>MISCELLANEOUS DEFERRED CREDITS (ACCOUNT 253)</t>
  </si>
  <si>
    <t>deferred credits</t>
  </si>
  <si>
    <t>2.  For any deferred credit being amortized, show period of amortization</t>
  </si>
  <si>
    <t>Description of Other</t>
  </si>
  <si>
    <t>Deferred Credits</t>
  </si>
  <si>
    <t xml:space="preserve">3.  Minor items amounts less than $150,000 may be grouped </t>
  </si>
  <si>
    <t>(1)</t>
  </si>
  <si>
    <t>An Original</t>
  </si>
  <si>
    <t>(2)</t>
  </si>
  <si>
    <t>A Resubmission</t>
  </si>
  <si>
    <t>retirement work in progress at year end in the</t>
  </si>
  <si>
    <t>appropriate functional classifications.</t>
  </si>
  <si>
    <t>and not includable in other amounts).</t>
  </si>
  <si>
    <t>through the ratemaking actions of regulatory agencies</t>
  </si>
  <si>
    <t>separate pages for this purpose.  Use copies of this page as necessary.</t>
  </si>
  <si>
    <t>MPUC Page 1</t>
  </si>
  <si>
    <t>MPUC Page 2</t>
  </si>
  <si>
    <t>MPUC Page 3</t>
  </si>
  <si>
    <t>MPUC Page 4</t>
  </si>
  <si>
    <t>MPUC Page 5</t>
  </si>
  <si>
    <t>MPUC Page 6</t>
  </si>
  <si>
    <t>reported on page 6, voting trustee, associated company or</t>
  </si>
  <si>
    <t>MPUC Page 7</t>
  </si>
  <si>
    <t>MPUC Page 8</t>
  </si>
  <si>
    <t>MPUC Page 9</t>
  </si>
  <si>
    <t>MPUC Page 11</t>
  </si>
  <si>
    <t>Identification of Plant and Year Installed</t>
  </si>
  <si>
    <t xml:space="preserve">2.  For columns (b) and (c), the plant cost and operation and </t>
  </si>
  <si>
    <t xml:space="preserve"> of the prior years tentative account distributions    </t>
  </si>
  <si>
    <t>(f) only the offset to the debits or credits</t>
  </si>
  <si>
    <t xml:space="preserve"> of these amounts.  Careful observance of the above   </t>
  </si>
  <si>
    <t xml:space="preserve"> instructions and the texts of Accounts 101 and 106    </t>
  </si>
  <si>
    <t>distributed in column (f) to primary account classifications.</t>
  </si>
  <si>
    <t xml:space="preserve"> will avoid serious omissions of the reported amount     </t>
  </si>
  <si>
    <t>7.  For Account 300, state the nature and use</t>
  </si>
  <si>
    <t xml:space="preserve"> of respondent's plant actually in service at end     </t>
  </si>
  <si>
    <t>of plant included in this account and if substantial in</t>
  </si>
  <si>
    <t>amount submit a supplementary statement showing</t>
  </si>
  <si>
    <t xml:space="preserve">     6.  Show in column (f) reclassifications or      </t>
  </si>
  <si>
    <t>the subaccount classification of such plant conforming</t>
  </si>
  <si>
    <t xml:space="preserve"> transfers within utility plant accounts.  Include    </t>
  </si>
  <si>
    <t>to the requirements of these pages.</t>
  </si>
  <si>
    <t xml:space="preserve"> also in column (f) the additions or reductions of    </t>
  </si>
  <si>
    <t xml:space="preserve"> primary account classifications arising from            </t>
  </si>
  <si>
    <t>8.  For each amount comprising the reported</t>
  </si>
  <si>
    <t xml:space="preserve"> distribution of amounts initially recorded in        </t>
  </si>
  <si>
    <t xml:space="preserve">balance and changes in Account 102, state the </t>
  </si>
  <si>
    <t xml:space="preserve"> Account 102.  In showing the clearance of Account    </t>
  </si>
  <si>
    <t>property purchased or sold, name of vendor or</t>
  </si>
  <si>
    <t xml:space="preserve"> 102, include in column (d) the amounts with respect  </t>
  </si>
  <si>
    <t xml:space="preserve"> to accumulated provision for depreciation,            </t>
  </si>
  <si>
    <t>Name of Respondent:</t>
  </si>
  <si>
    <t>RPAGE101~OOAOUQAGQ</t>
  </si>
  <si>
    <t>GENERAL INFORMATION</t>
  </si>
  <si>
    <t>1.</t>
  </si>
  <si>
    <t xml:space="preserve">Provide name and title of officer having custody of the general corporate books of account </t>
  </si>
  <si>
    <t xml:space="preserve">  and address of office where the general corporate books are kept, and address of office where</t>
  </si>
  <si>
    <t xml:space="preserve">  any other corporate books of account are kept, if different from that where the general</t>
  </si>
  <si>
    <t xml:space="preserve">  corporate books are kept.</t>
  </si>
  <si>
    <t>2.</t>
  </si>
  <si>
    <t>Provide the name of the State under the laws of which the respondent is incorporated,</t>
  </si>
  <si>
    <t xml:space="preserve">  and date of incorporation.  If incorporated under a special law, give reference to such law.</t>
  </si>
  <si>
    <t xml:space="preserve">  If not incorporated, state that fact and give the type of organization and the date organized.</t>
  </si>
  <si>
    <t>3.</t>
  </si>
  <si>
    <t>If at any time during the year the property of respondent was held by a receiver or trustee,</t>
  </si>
  <si>
    <t xml:space="preserve">  give (a) name of receiver or trustee, (b) date such receiver or trustee took possession,</t>
  </si>
  <si>
    <t xml:space="preserve">  (c) the authority by which the receivership or trusteeship was created, and (d) date when</t>
  </si>
  <si>
    <t xml:space="preserve">  possession by receiver or trustee ceased.</t>
  </si>
  <si>
    <t>4.</t>
  </si>
  <si>
    <t>State the classes of utility and other services furnished by respondent during the year</t>
  </si>
  <si>
    <t xml:space="preserve">  in each State in which the respondent operated.</t>
  </si>
  <si>
    <t>5.</t>
  </si>
  <si>
    <t xml:space="preserve">Have you engaged as the principal accountant to audit your financial statements an </t>
  </si>
  <si>
    <t xml:space="preserve">  accountant who is not the principal accountant for your previous year's certified financial</t>
  </si>
  <si>
    <t xml:space="preserve">  statements:</t>
  </si>
  <si>
    <t xml:space="preserve">  (1)  </t>
  </si>
  <si>
    <t xml:space="preserve">   Yes...Enter the date when such independent accountant was initially engaged:</t>
  </si>
  <si>
    <t xml:space="preserve">  (2)   </t>
  </si>
  <si>
    <t xml:space="preserve">   No</t>
  </si>
  <si>
    <t>AFFILIATED INTERESTS</t>
  </si>
  <si>
    <t>Include on this page, a summary listing of all affiliated interests of the respondent and its parent.  Indicate</t>
  </si>
  <si>
    <t>the relationship to the parent and the respondent and the percentage owned by the corporate group.</t>
  </si>
  <si>
    <t>(Refer to M.R.S.A. §707 for the definition of affiliated interests.</t>
  </si>
  <si>
    <t>RPAGE104~OOAOUQAGQ</t>
  </si>
  <si>
    <t xml:space="preserve">  OFFICERS</t>
  </si>
  <si>
    <t>Report below the name, title and salary for</t>
  </si>
  <si>
    <t>If a change was made during the year in the</t>
  </si>
  <si>
    <t xml:space="preserve">  each executive officer whose salary is $50,000 or</t>
  </si>
  <si>
    <t xml:space="preserve">  more.  An "executive officer" of a respondent includes </t>
  </si>
  <si>
    <t xml:space="preserve">  its president, secretary, treasurer, and vice pres-</t>
  </si>
  <si>
    <t xml:space="preserve">  ident in charge of a principal business unit, division</t>
  </si>
  <si>
    <t>Utilities which are required to file the same</t>
  </si>
  <si>
    <t xml:space="preserve">  function (such as sales, administration or finance),</t>
  </si>
  <si>
    <t xml:space="preserve">  data with the Securities and Exchange Commission, may</t>
  </si>
  <si>
    <t xml:space="preserve">  and any other person who performs similarly policy-</t>
  </si>
  <si>
    <t>AVG. NO. OF GAS CUSTOMERS  PER MO.</t>
  </si>
  <si>
    <t>Quantity for Year</t>
  </si>
  <si>
    <t>Quantity for Previous Yr.</t>
  </si>
  <si>
    <t>Number for Year</t>
  </si>
  <si>
    <t>20-21</t>
  </si>
  <si>
    <t>15-16</t>
  </si>
  <si>
    <t>31-32</t>
  </si>
  <si>
    <t>34-35</t>
  </si>
  <si>
    <t>Other Regulatory Liabilities (254)</t>
  </si>
  <si>
    <t>38-39</t>
  </si>
  <si>
    <t>41-46</t>
  </si>
  <si>
    <t xml:space="preserve">Depreciation Expense (403) </t>
  </si>
  <si>
    <t>may be attached at page 19.</t>
  </si>
  <si>
    <t xml:space="preserve">     8. Enter on page 19 a concise explanation of only</t>
  </si>
  <si>
    <t>space on page 19 or in a supplemental statement</t>
  </si>
  <si>
    <t>Net Utility Operating Income (Carried forward from page 12)</t>
  </si>
  <si>
    <t xml:space="preserve">    at page 19.</t>
  </si>
  <si>
    <t xml:space="preserve">    Net Income for Northern (from page 14)</t>
  </si>
  <si>
    <t>reported in those activities. Show on page 19 the amounts</t>
  </si>
  <si>
    <t>ment, such notes should be attached to page 19. Infor-</t>
  </si>
  <si>
    <t>should be provided on page 19. Provide also on page 19</t>
  </si>
  <si>
    <t>liabilities assumed on page 19.</t>
  </si>
  <si>
    <t>leases capitalized with the plant cost on page 19</t>
  </si>
  <si>
    <t>Enter on page 19 clarifications and explanations</t>
  </si>
  <si>
    <t xml:space="preserve">   fixed assets, intangibles, etc.</t>
  </si>
  <si>
    <t>(d) Identify separately such items as investments,</t>
  </si>
  <si>
    <t>MPUC Page 20</t>
  </si>
  <si>
    <t>MPUC Page 21</t>
  </si>
  <si>
    <t>MPUC Page 22</t>
  </si>
  <si>
    <t>MPUC Page 23</t>
  </si>
  <si>
    <t>MPUC Page 24</t>
  </si>
  <si>
    <t>MPUC Page 25</t>
  </si>
  <si>
    <t>MPUC Page 26</t>
  </si>
  <si>
    <t>MPUC Page 27</t>
  </si>
  <si>
    <t>MPUC Page 28</t>
  </si>
  <si>
    <t xml:space="preserve"> pages 22-27, column (d), excluding retirements of</t>
  </si>
  <si>
    <t>MPUC Page 29</t>
  </si>
  <si>
    <t>MPUC Page 30</t>
  </si>
  <si>
    <t>MPUC Page 31</t>
  </si>
  <si>
    <t>page 32 is at the right</t>
  </si>
  <si>
    <t>MPUC Page 32</t>
  </si>
  <si>
    <t>MPUC Page 33</t>
  </si>
  <si>
    <t>MPUC Page 34</t>
  </si>
  <si>
    <t>MPUC Page 35</t>
  </si>
  <si>
    <t>MPUC Page 36</t>
  </si>
  <si>
    <t>MPUC Page 37</t>
  </si>
  <si>
    <t>MPUC Page 38</t>
  </si>
  <si>
    <t>MPUC Page 39</t>
  </si>
  <si>
    <t xml:space="preserve">7.  See page 7, Important Changes During </t>
  </si>
  <si>
    <t>MPUC Page 40</t>
  </si>
  <si>
    <t>MPUC Page 41</t>
  </si>
  <si>
    <t>MPUC Page 42</t>
  </si>
  <si>
    <t>MPUC Page 43</t>
  </si>
  <si>
    <t>MPUC Page 44</t>
  </si>
  <si>
    <t>MPUC Page 45</t>
  </si>
  <si>
    <t>MPUC Page 46</t>
  </si>
  <si>
    <t>MPUC Page 48</t>
  </si>
  <si>
    <t>MPUC Page 49</t>
  </si>
  <si>
    <t>MPUC Page 50</t>
  </si>
  <si>
    <t>MPUC Page 51</t>
  </si>
  <si>
    <t>MPUC Page 52</t>
  </si>
  <si>
    <t>MPUC Page 53</t>
  </si>
  <si>
    <t>MPUC Page 54</t>
  </si>
  <si>
    <t>MPUC Page 55</t>
  </si>
  <si>
    <t>MPUC Page 56</t>
  </si>
  <si>
    <t>MPUC Page 57</t>
  </si>
  <si>
    <t>MPUC Page 58</t>
  </si>
  <si>
    <t xml:space="preserve">  Maintenance</t>
  </si>
  <si>
    <t xml:space="preserve">    761</t>
  </si>
  <si>
    <t>Maintenance Supervision and Engineering</t>
  </si>
  <si>
    <t xml:space="preserve">    762</t>
  </si>
  <si>
    <t>Maintenance of Structures and Improvements</t>
  </si>
  <si>
    <t xml:space="preserve">    763</t>
  </si>
  <si>
    <t>Maintenance of Producing Gas Wells</t>
  </si>
  <si>
    <t xml:space="preserve">    764</t>
  </si>
  <si>
    <t>Maintenance of Field Lines</t>
  </si>
  <si>
    <t xml:space="preserve">    765 </t>
  </si>
  <si>
    <t>Maintenance of Field Compressor Station Equipment</t>
  </si>
  <si>
    <t xml:space="preserve">    766</t>
  </si>
  <si>
    <t>Maintenance of Field Meas. and Reg. Sta. Equipment</t>
  </si>
  <si>
    <t xml:space="preserve">    767</t>
  </si>
  <si>
    <t>Maintenance of Purification Equipment</t>
  </si>
  <si>
    <t xml:space="preserve">    768</t>
  </si>
  <si>
    <t>Maintenance of Drilling and Cleaning Equipment</t>
  </si>
  <si>
    <t xml:space="preserve">    769</t>
  </si>
  <si>
    <t>Maintenance of Other Equipment</t>
  </si>
  <si>
    <t xml:space="preserve">      TOTAL Maintenance (Enter Total of lines 20 thru 28)</t>
  </si>
  <si>
    <t xml:space="preserve">      TOTAL Natural Gas Production and Gathering (Total of lines 18 and 29)</t>
  </si>
  <si>
    <t>B2. Products Extraction</t>
  </si>
  <si>
    <t xml:space="preserve">    770</t>
  </si>
  <si>
    <t xml:space="preserve">    771</t>
  </si>
  <si>
    <t>Operation Labor</t>
  </si>
  <si>
    <t xml:space="preserve">    772</t>
  </si>
  <si>
    <t>Gas Shrinkage</t>
  </si>
  <si>
    <t xml:space="preserve">    773</t>
  </si>
  <si>
    <t>Fuel</t>
  </si>
  <si>
    <t xml:space="preserve">    774</t>
  </si>
  <si>
    <t>Power</t>
  </si>
  <si>
    <t xml:space="preserve">    775</t>
  </si>
  <si>
    <t>Materials</t>
  </si>
  <si>
    <t xml:space="preserve">    776</t>
  </si>
  <si>
    <t>Operation Supplies and Expenses</t>
  </si>
  <si>
    <t xml:space="preserve">    777</t>
  </si>
  <si>
    <t>Gas Processed by Others</t>
  </si>
  <si>
    <t xml:space="preserve">    778</t>
  </si>
  <si>
    <t>Royalties on Products Extracted</t>
  </si>
  <si>
    <t xml:space="preserve">    779</t>
  </si>
  <si>
    <t>Marketing Expenses</t>
  </si>
  <si>
    <t xml:space="preserve">    780</t>
  </si>
  <si>
    <t>Products Purchased for Resale</t>
  </si>
  <si>
    <t xml:space="preserve">    781</t>
  </si>
  <si>
    <t>Variation in Products Inventory</t>
  </si>
  <si>
    <t xml:space="preserve">    (Less) 782  Extracted Products Used by the Utility-Credit</t>
  </si>
  <si>
    <t xml:space="preserve">    783</t>
  </si>
  <si>
    <t xml:space="preserve">      TOTAL Operation (Enter Total of lines 33 thru 46)</t>
  </si>
  <si>
    <t>GAS OPERATION AND MAINTENANCE EXPENSES (Continued)</t>
  </si>
  <si>
    <t xml:space="preserve">   B2. Products Extraction (Continued)</t>
  </si>
  <si>
    <t xml:space="preserve">    784</t>
  </si>
  <si>
    <t xml:space="preserve">    785</t>
  </si>
  <si>
    <t xml:space="preserve">    786</t>
  </si>
  <si>
    <t>Maintenance of Extraction and Refining Equipment</t>
  </si>
  <si>
    <t xml:space="preserve">    787</t>
  </si>
  <si>
    <t>Maintenance of Pipe Lines</t>
  </si>
  <si>
    <t xml:space="preserve">    788</t>
  </si>
  <si>
    <t>Maintenance of Extracted Products Storage Equipment</t>
  </si>
  <si>
    <t xml:space="preserve">    789</t>
  </si>
  <si>
    <t>Maintenance of Compressor Equipment</t>
  </si>
  <si>
    <t xml:space="preserve">    790</t>
  </si>
  <si>
    <t>Maintenance of Gas Measuring and Reg. Equipment</t>
  </si>
  <si>
    <t xml:space="preserve">    791</t>
  </si>
  <si>
    <t xml:space="preserve">      TOTAL Maintenance (Enter Total of lines 49 thru 56)</t>
  </si>
  <si>
    <t xml:space="preserve">      TOTAL Products Extraction (Enter Total of lines 47 and 57)</t>
  </si>
  <si>
    <t xml:space="preserve">      C. Exploration and Development</t>
  </si>
  <si>
    <t xml:space="preserve">    795</t>
  </si>
  <si>
    <t>Delay Rentals</t>
  </si>
  <si>
    <t xml:space="preserve">    796</t>
  </si>
  <si>
    <t>Nonproductive Well Drilling</t>
  </si>
  <si>
    <t xml:space="preserve">    797</t>
  </si>
  <si>
    <t>Abandoned Leases</t>
  </si>
  <si>
    <t xml:space="preserve">    798</t>
  </si>
  <si>
    <t>Other Exploration</t>
  </si>
  <si>
    <t xml:space="preserve">      TOTAL Exploration and Development (Enter Total of lines 61 thru 64)</t>
  </si>
  <si>
    <t xml:space="preserve">      D. Other Gas Supply Expenses</t>
  </si>
  <si>
    <t xml:space="preserve">    800</t>
  </si>
  <si>
    <t>Natural Gas Well Head Purchases</t>
  </si>
  <si>
    <t xml:space="preserve">    800.1</t>
  </si>
  <si>
    <t>Natural Gas Well Head Purchases, Intracompany Transfers</t>
  </si>
  <si>
    <t xml:space="preserve">    801</t>
  </si>
  <si>
    <t>Natural Gas Field Line Purchases</t>
  </si>
  <si>
    <t xml:space="preserve">    802</t>
  </si>
  <si>
    <t>Natural Gasoline Plant Outlet Purchases</t>
  </si>
  <si>
    <t xml:space="preserve">    803</t>
  </si>
  <si>
    <t>Natural Gas Transmission Line Purchases</t>
  </si>
  <si>
    <t xml:space="preserve">    804</t>
  </si>
  <si>
    <t>Natural Gas City Gate Purchases</t>
  </si>
  <si>
    <t xml:space="preserve">    804.1</t>
  </si>
  <si>
    <t>Liquefied Natural Gas Purchases</t>
  </si>
  <si>
    <t xml:space="preserve">    805</t>
  </si>
  <si>
    <t>Other Gas Purchases</t>
  </si>
  <si>
    <t xml:space="preserve"> (Less)</t>
  </si>
  <si>
    <t>805.1  Purchased Gas Cost Adjustments</t>
  </si>
  <si>
    <t xml:space="preserve">      TOTAL Purchased Gas (Enter Total of lines 67 to 75)</t>
  </si>
  <si>
    <t xml:space="preserve">    806</t>
  </si>
  <si>
    <t>Exchange Gas</t>
  </si>
  <si>
    <t xml:space="preserve">  Purchased Gas Expenses</t>
  </si>
  <si>
    <t xml:space="preserve">    807.1</t>
  </si>
  <si>
    <t>Well Expenses-Purchased Gas</t>
  </si>
  <si>
    <t xml:space="preserve">    807.2</t>
  </si>
  <si>
    <t>Operation of Purchased Gas Measuring Stations</t>
  </si>
  <si>
    <t xml:space="preserve">    807.3</t>
  </si>
  <si>
    <t>Maintenance of Purchased Gas Measuring Stations</t>
  </si>
  <si>
    <t xml:space="preserve">    807.4</t>
  </si>
  <si>
    <t>Purchased Gas Calculations Expenses</t>
  </si>
  <si>
    <t xml:space="preserve">    807.5</t>
  </si>
  <si>
    <t>Other Purchased Gas Expenses</t>
  </si>
  <si>
    <t xml:space="preserve">      TOTAL Purchased Gas Expenses (Enter Total of lines 80 thru 84)</t>
  </si>
  <si>
    <t xml:space="preserve">    808.1</t>
  </si>
  <si>
    <t>Gas Withdrawn from Storage-Debit</t>
  </si>
  <si>
    <t xml:space="preserve">    Unbilled Revenue Costs</t>
  </si>
  <si>
    <t xml:space="preserve">    809.1</t>
  </si>
  <si>
    <t>Withdrawals of Liquefied Natural Gas for Processing-Debit</t>
  </si>
  <si>
    <t xml:space="preserve">    (Less) </t>
  </si>
  <si>
    <t>809.2  Deliveries of Natural Gas for Processing-Credit</t>
  </si>
  <si>
    <t xml:space="preserve">  Gas Used in Utility Operations-Credit</t>
  </si>
  <si>
    <t xml:space="preserve">    810</t>
  </si>
  <si>
    <t xml:space="preserve">2.   </t>
  </si>
  <si>
    <t xml:space="preserve">If any security other than stock carries </t>
  </si>
  <si>
    <t xml:space="preserve">public where the options, warrants, or rights were </t>
  </si>
  <si>
    <t>voting rights, explain in a supplemental statement</t>
  </si>
  <si>
    <t>issued on a prorata basis.</t>
  </si>
  <si>
    <t>Give the date of the latest closing</t>
  </si>
  <si>
    <t xml:space="preserve">            2.   State the total number of votes</t>
  </si>
  <si>
    <t xml:space="preserve">   3.   Give the date </t>
  </si>
  <si>
    <t>of the stock book prior to the end of the year, and</t>
  </si>
  <si>
    <t xml:space="preserve">            cast at the latest general meeting</t>
  </si>
  <si>
    <t xml:space="preserve">   and place of such</t>
  </si>
  <si>
    <t>state the purpose of such closing:</t>
  </si>
  <si>
    <t xml:space="preserve">            prior to the end of the year for election</t>
  </si>
  <si>
    <t xml:space="preserve">   Meeting:</t>
  </si>
  <si>
    <t xml:space="preserve">            of the directors of the respondent and </t>
  </si>
  <si>
    <t xml:space="preserve">            number of such votes cast by proxy</t>
  </si>
  <si>
    <t xml:space="preserve">            Total:</t>
  </si>
  <si>
    <t xml:space="preserve">            By proxy:</t>
  </si>
  <si>
    <t>VOTING SECURITIES</t>
  </si>
  <si>
    <t>Number of votes as of (date):</t>
  </si>
  <si>
    <t>Name (Title) and Address of</t>
  </si>
  <si>
    <t>No.</t>
  </si>
  <si>
    <t>Security Holder</t>
  </si>
  <si>
    <t>Total</t>
  </si>
  <si>
    <t>Common</t>
  </si>
  <si>
    <t>Preferred</t>
  </si>
  <si>
    <t>Other</t>
  </si>
  <si>
    <t>Votes</t>
  </si>
  <si>
    <t>Stock</t>
  </si>
  <si>
    <t>(e)</t>
  </si>
  <si>
    <t>(b)</t>
  </si>
  <si>
    <t xml:space="preserve"> 4</t>
  </si>
  <si>
    <t>TOTAL votes of all voting securities</t>
  </si>
  <si>
    <t xml:space="preserve"> 5</t>
  </si>
  <si>
    <t>TOTAL numbers of security holders</t>
  </si>
  <si>
    <t xml:space="preserve"> 6</t>
  </si>
  <si>
    <t>TOTAL votes of security holders</t>
  </si>
  <si>
    <t>listed below</t>
  </si>
  <si>
    <t xml:space="preserve"> 7</t>
  </si>
  <si>
    <t xml:space="preserve"> 8</t>
  </si>
  <si>
    <t xml:space="preserve"> 9</t>
  </si>
  <si>
    <t>RPAGE108~OOAOUQAGPQ</t>
  </si>
  <si>
    <t xml:space="preserve">     IMPORTANT CHANGES DURING THE YEAR</t>
  </si>
  <si>
    <t xml:space="preserve">    Give particulars (details) concerning the matters</t>
  </si>
  <si>
    <t xml:space="preserve"> indicated below.  Make the statements explicit and</t>
  </si>
  <si>
    <t xml:space="preserve"> precise, and number them in accordance with the</t>
  </si>
  <si>
    <t xml:space="preserve"> inquiries.  Each inquiry should be answered.  Enter</t>
  </si>
  <si>
    <t xml:space="preserve"> "none" or "not applicable" where applicable.  If</t>
  </si>
  <si>
    <t xml:space="preserve"> information which answers an inquiry is given elsewhere</t>
  </si>
  <si>
    <t xml:space="preserve"> in the report, make a reference to the schedule in which</t>
  </si>
  <si>
    <t xml:space="preserve">    6.  Obligations incurred or assumed by respondent as</t>
  </si>
  <si>
    <t>115</t>
  </si>
  <si>
    <t>116</t>
  </si>
  <si>
    <t xml:space="preserve">    830</t>
  </si>
  <si>
    <t>117</t>
  </si>
  <si>
    <t xml:space="preserve">    831</t>
  </si>
  <si>
    <t>118</t>
  </si>
  <si>
    <t xml:space="preserve">    832</t>
  </si>
  <si>
    <t>Maintenance of Reservoirs and Wells</t>
  </si>
  <si>
    <t>119</t>
  </si>
  <si>
    <t xml:space="preserve">    833</t>
  </si>
  <si>
    <t>Maintenance of Lines</t>
  </si>
  <si>
    <t>120</t>
  </si>
  <si>
    <t xml:space="preserve">    834</t>
  </si>
  <si>
    <t>Maintenance of Compressor Station Equipment</t>
  </si>
  <si>
    <t>121</t>
  </si>
  <si>
    <t xml:space="preserve">    835</t>
  </si>
  <si>
    <t>Maintenance of Measuring and Regulating Station Equipment</t>
  </si>
  <si>
    <t>122</t>
  </si>
  <si>
    <t xml:space="preserve">    836</t>
  </si>
  <si>
    <t>123</t>
  </si>
  <si>
    <t xml:space="preserve">    837</t>
  </si>
  <si>
    <t>124</t>
  </si>
  <si>
    <t xml:space="preserve">      TOTAL Maintenance (Enter Total of lines 116 thru 123)</t>
  </si>
  <si>
    <t>125</t>
  </si>
  <si>
    <t xml:space="preserve">      TOTAL Underground Storage Expenses (Total of lines 114 and 124)</t>
  </si>
  <si>
    <t>126</t>
  </si>
  <si>
    <t xml:space="preserve">       B. Other Storage Expenses</t>
  </si>
  <si>
    <t>127</t>
  </si>
  <si>
    <t>128</t>
  </si>
  <si>
    <t xml:space="preserve">    840</t>
  </si>
  <si>
    <t>129</t>
  </si>
  <si>
    <t xml:space="preserve">    841</t>
  </si>
  <si>
    <t>Operation Labor and Expenses</t>
  </si>
  <si>
    <t>130</t>
  </si>
  <si>
    <t xml:space="preserve">    842</t>
  </si>
  <si>
    <t>131</t>
  </si>
  <si>
    <t xml:space="preserve">    842.1</t>
  </si>
  <si>
    <t>132</t>
  </si>
  <si>
    <t xml:space="preserve">    842.2</t>
  </si>
  <si>
    <t>133</t>
  </si>
  <si>
    <t xml:space="preserve">    842.3</t>
  </si>
  <si>
    <t>134</t>
  </si>
  <si>
    <t xml:space="preserve">      TOTAL Operation (Enter Total of lines 128 thru 133)</t>
  </si>
  <si>
    <t>135</t>
  </si>
  <si>
    <t>136</t>
  </si>
  <si>
    <t xml:space="preserve">    843.1</t>
  </si>
  <si>
    <t>137</t>
  </si>
  <si>
    <t xml:space="preserve">    843.2</t>
  </si>
  <si>
    <t>138</t>
  </si>
  <si>
    <t xml:space="preserve">    843.3</t>
  </si>
  <si>
    <t>Maintenance of Gas Holders</t>
  </si>
  <si>
    <t>139</t>
  </si>
  <si>
    <t xml:space="preserve">    843.4</t>
  </si>
  <si>
    <t>140</t>
  </si>
  <si>
    <t xml:space="preserve">    843.5</t>
  </si>
  <si>
    <t>Maintenance of Liquefaction Equipment</t>
  </si>
  <si>
    <t>141</t>
  </si>
  <si>
    <t xml:space="preserve">    843.6</t>
  </si>
  <si>
    <t>Maintenance of Vaporizing Equipment</t>
  </si>
  <si>
    <t>142</t>
  </si>
  <si>
    <t xml:space="preserve">    843.7</t>
  </si>
  <si>
    <t>143</t>
  </si>
  <si>
    <t xml:space="preserve">    843.8</t>
  </si>
  <si>
    <t>Maintenance of Measuring and Regulating Equipment</t>
  </si>
  <si>
    <t>144</t>
  </si>
  <si>
    <t xml:space="preserve">    843.9</t>
  </si>
  <si>
    <t>145</t>
  </si>
  <si>
    <t xml:space="preserve">      TOTAL Maintenance (Enter Total of lines 136 thru 144)</t>
  </si>
  <si>
    <t>146</t>
  </si>
  <si>
    <t xml:space="preserve">      TOTAL Other Storage Expenses (Enter Total of lines 134 and 145)</t>
  </si>
  <si>
    <t>147</t>
  </si>
  <si>
    <t xml:space="preserve">       C. Liquefied Natural Gas Terminaling and Processing Expenses</t>
  </si>
  <si>
    <t>148</t>
  </si>
  <si>
    <t xml:space="preserve">  Operation </t>
  </si>
  <si>
    <t>149</t>
  </si>
  <si>
    <t xml:space="preserve">    844.1</t>
  </si>
  <si>
    <t>150</t>
  </si>
  <si>
    <t xml:space="preserve">    844.2</t>
  </si>
  <si>
    <t>LNG Processing Terminal Labor and Expenses</t>
  </si>
  <si>
    <t>151</t>
  </si>
  <si>
    <t xml:space="preserve">    844.3</t>
  </si>
  <si>
    <t>Liquefaction Processing Labor and Expenses</t>
  </si>
  <si>
    <t>152</t>
  </si>
  <si>
    <t xml:space="preserve">    844.4</t>
  </si>
  <si>
    <t>Liquefaction Transportation Labor and Expenses</t>
  </si>
  <si>
    <t>153</t>
  </si>
  <si>
    <t xml:space="preserve">    844.5</t>
  </si>
  <si>
    <t>Measuring and Regulating Labor and Expenses</t>
  </si>
  <si>
    <t>154</t>
  </si>
  <si>
    <t xml:space="preserve">    844.6</t>
  </si>
  <si>
    <t>Compressor Station Labor and Expenses</t>
  </si>
  <si>
    <t>155</t>
  </si>
  <si>
    <t xml:space="preserve">    844.7</t>
  </si>
  <si>
    <t>Communication System Expenses</t>
  </si>
  <si>
    <t>156</t>
  </si>
  <si>
    <t xml:space="preserve">    844.8</t>
  </si>
  <si>
    <t>System Control and Load Dispatching</t>
  </si>
  <si>
    <t>157</t>
  </si>
  <si>
    <t xml:space="preserve">    845.1</t>
  </si>
  <si>
    <t>158</t>
  </si>
  <si>
    <t xml:space="preserve">    845.2</t>
  </si>
  <si>
    <t>159</t>
  </si>
  <si>
    <t xml:space="preserve">    845.3</t>
  </si>
  <si>
    <t>160</t>
  </si>
  <si>
    <t xml:space="preserve">    845.4</t>
  </si>
  <si>
    <t>Demurrage Charges</t>
  </si>
  <si>
    <t>161</t>
  </si>
  <si>
    <t xml:space="preserve">    (Less)</t>
  </si>
  <si>
    <t>845.5  Wharfage Receipts-Credit</t>
  </si>
  <si>
    <t>162</t>
  </si>
  <si>
    <t xml:space="preserve">    845.6</t>
  </si>
  <si>
    <t>Processing Liquefied or Vaporized Gas by Others</t>
  </si>
  <si>
    <t>163</t>
  </si>
  <si>
    <t xml:space="preserve">    846.1</t>
  </si>
  <si>
    <t>164</t>
  </si>
  <si>
    <t xml:space="preserve">    846.2</t>
  </si>
  <si>
    <t>165</t>
  </si>
  <si>
    <t xml:space="preserve">      TOTAL Operation (Enter Total of lines 149 thru 164)</t>
  </si>
  <si>
    <t>166</t>
  </si>
  <si>
    <t xml:space="preserve">  Maintenance </t>
  </si>
  <si>
    <t>167</t>
  </si>
  <si>
    <t xml:space="preserve">    847.1</t>
  </si>
  <si>
    <t>168</t>
  </si>
  <si>
    <t xml:space="preserve">    847.2</t>
  </si>
  <si>
    <t>169</t>
  </si>
  <si>
    <t xml:space="preserve">    847.3</t>
  </si>
  <si>
    <t>Maintenance of LNG Processing Terminal Equipment</t>
  </si>
  <si>
    <t>170</t>
  </si>
  <si>
    <t xml:space="preserve">    847.4</t>
  </si>
  <si>
    <t>Maintenance of LNG Transportation Equipment</t>
  </si>
  <si>
    <t>171</t>
  </si>
  <si>
    <t xml:space="preserve">    847.5</t>
  </si>
  <si>
    <t>172</t>
  </si>
  <si>
    <t xml:space="preserve">    847.6</t>
  </si>
  <si>
    <t>173</t>
  </si>
  <si>
    <t xml:space="preserve">    847.7</t>
  </si>
  <si>
    <t>Maintenance of Communication Equipment</t>
  </si>
  <si>
    <t>174</t>
  </si>
  <si>
    <t xml:space="preserve">    847.8</t>
  </si>
  <si>
    <t>175</t>
  </si>
  <si>
    <t xml:space="preserve">      TOTAL Maintenance (Enter Total of lines 167 thru 174)</t>
  </si>
  <si>
    <t>176</t>
  </si>
  <si>
    <t xml:space="preserve">      TOTAL Liquefied Nat Gas Terminaling and Processing Exp (Lines </t>
  </si>
  <si>
    <t xml:space="preserve">       165 &amp; 175)</t>
  </si>
  <si>
    <t>177</t>
  </si>
  <si>
    <t xml:space="preserve">      TOTAL Natural Gas Storage (Enter Total of lines 125, 146, and 176)</t>
  </si>
  <si>
    <t>178</t>
  </si>
  <si>
    <t>3. TRANSMISSION EXPENSES</t>
  </si>
  <si>
    <t>179</t>
  </si>
  <si>
    <t>180</t>
  </si>
  <si>
    <t xml:space="preserve">    850</t>
  </si>
  <si>
    <t>181</t>
  </si>
  <si>
    <t xml:space="preserve">    851</t>
  </si>
  <si>
    <t>182</t>
  </si>
  <si>
    <t xml:space="preserve">    852</t>
  </si>
  <si>
    <t>183</t>
  </si>
  <si>
    <t xml:space="preserve">    853</t>
  </si>
  <si>
    <t>184</t>
  </si>
  <si>
    <t xml:space="preserve">    854</t>
  </si>
  <si>
    <t>Gas for Compressor Station Fuel</t>
  </si>
  <si>
    <t>185</t>
  </si>
  <si>
    <t xml:space="preserve">    855</t>
  </si>
  <si>
    <t>Other Fuel and Power for Compressor Stations</t>
  </si>
  <si>
    <t>186</t>
  </si>
  <si>
    <t xml:space="preserve">    856</t>
  </si>
  <si>
    <t>Mains Expenses</t>
  </si>
  <si>
    <t>187</t>
  </si>
  <si>
    <t>242</t>
  </si>
  <si>
    <t>BASE (Distribution)</t>
  </si>
  <si>
    <t>GAS (Cost of Gas Rates)</t>
  </si>
  <si>
    <t xml:space="preserve">Promotional Programs Offered </t>
  </si>
  <si>
    <t xml:space="preserve">Include on this page a listing of promotional programs offered during the reporting year and new programs offered as of the date of this report.  </t>
  </si>
  <si>
    <t>Date(s) Program Offered</t>
  </si>
  <si>
    <t>Program Title to Description</t>
  </si>
  <si>
    <t>Average Therm Use per Customer</t>
  </si>
  <si>
    <t>Revenue per Therm Sold</t>
  </si>
  <si>
    <t>AverageTherm Use per Customer</t>
  </si>
  <si>
    <t>Revenue perTherm Sold</t>
  </si>
  <si>
    <t>MPUC Page 59</t>
  </si>
  <si>
    <t>January</t>
  </si>
  <si>
    <t>February</t>
  </si>
  <si>
    <t>March</t>
  </si>
  <si>
    <t>April</t>
  </si>
  <si>
    <t>May</t>
  </si>
  <si>
    <t>June</t>
  </si>
  <si>
    <t>July</t>
  </si>
  <si>
    <t>August</t>
  </si>
  <si>
    <t>September</t>
  </si>
  <si>
    <t>October</t>
  </si>
  <si>
    <t>November</t>
  </si>
  <si>
    <t>December</t>
  </si>
  <si>
    <t>Conversion Factor Used</t>
  </si>
  <si>
    <t>2.  Report below by month any factors used to convert data read by customer meters into data used to calculate customer bills and indicate the source of that factor.</t>
  </si>
  <si>
    <t>1. Provide a summary of how data from the customer meters is converted to data used to calculate customer bills</t>
  </si>
  <si>
    <t>[Utility Name]</t>
  </si>
  <si>
    <t>YEAR ENDED DECEMBER 31, 2024</t>
  </si>
  <si>
    <t xml:space="preserve">   December 31, 2024</t>
  </si>
  <si>
    <t>03/30/2025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</si>
</sst>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164" formatCode="&quot;$&quot;#,##0"/>
    <numFmt numFmtId="165" formatCode="mm/dd/yy_)"/>
    <numFmt numFmtId="166" formatCode="0.00_)"/>
    <numFmt numFmtId="167" formatCode="0_)"/>
    <numFmt numFmtId="168" formatCode="#,##0.0_);\(#,##0.0\)"/>
    <numFmt numFmtId="169" formatCode="_(&quot;$&quot;* #,##0_);_(&quot;$&quot;* \(#,##0\);_(&quot;$&quot;* &quot;-&quot;??_);_(@_)"/>
  </numFmts>
  <fonts count="47">
    <font>
      <sz val="12"/>
      <name val="Arial MT"/>
    </font>
    <font>
      <sz val="10"/>
      <name val="Arial"/>
      <family val="2"/>
    </font>
    <font>
      <sz val="10"/>
      <name val="Arial"/>
      <family val="2"/>
    </font>
    <font>
      <b/>
      <sz val="12"/>
      <name val="Arial MT"/>
      <family val="2"/>
    </font>
    <font>
      <sz val="12"/>
      <color indexed="12"/>
      <name val="Arial MT"/>
      <family val="2"/>
    </font>
    <font>
      <sz val="12"/>
      <color indexed="12"/>
      <name val="Arial MT"/>
    </font>
    <font>
      <sz val="12"/>
      <color indexed="10"/>
      <name val="Arial MT"/>
    </font>
    <font>
      <sz val="10"/>
      <color indexed="12"/>
      <name val="Courier"/>
    </font>
    <font>
      <sz val="10"/>
      <color indexed="12"/>
      <name val="Arial"/>
      <family val="2"/>
    </font>
    <font>
      <sz val="12"/>
      <color indexed="12"/>
      <name val="Arial"/>
      <family val="2"/>
    </font>
    <font>
      <sz val="12"/>
      <name val="TimesNewRomanPS"/>
    </font>
    <font>
      <sz val="12"/>
      <name val="Arial"/>
      <family val="2"/>
    </font>
    <font>
      <b/>
      <sz val="12"/>
      <name val="Arial"/>
      <family val="2"/>
    </font>
    <font>
      <sz val="10"/>
      <name val="Arial"/>
      <family val="2"/>
    </font>
    <font>
      <sz val="12"/>
      <name val="Arial MT"/>
    </font>
    <font>
      <b/>
      <sz val="12"/>
      <color indexed="10"/>
      <name val="Arial MT"/>
      <family val="2"/>
    </font>
    <font>
      <u/>
      <sz val="12"/>
      <name val="Arial MT"/>
    </font>
    <font>
      <sz val="10"/>
      <name val="TimesNewRomanPS"/>
      <family val="1"/>
    </font>
    <font>
      <b/>
      <sz val="12"/>
      <name val="TimesNewRomanPS"/>
      <family val="1"/>
    </font>
    <font>
      <u/>
      <sz val="12"/>
      <color indexed="12"/>
      <name val="TimesNewRomanPS"/>
    </font>
    <font>
      <b/>
      <sz val="10"/>
      <name val="Arial"/>
      <family val="2"/>
    </font>
    <font>
      <b/>
      <u/>
      <sz val="10"/>
      <name val="Arial"/>
      <family val="2"/>
    </font>
    <font>
      <u/>
      <sz val="10"/>
      <name val="Arial"/>
      <family val="2"/>
    </font>
    <font>
      <u/>
      <sz val="12"/>
      <color indexed="12"/>
      <name val="Arial MT"/>
    </font>
    <font>
      <sz val="12"/>
      <color indexed="8"/>
      <name val="Arial MT"/>
    </font>
    <font>
      <b/>
      <u/>
      <sz val="12"/>
      <name val="Arial MT"/>
      <family val="2"/>
    </font>
    <font>
      <sz val="12"/>
      <name val="SWISS"/>
    </font>
    <font>
      <u/>
      <sz val="12"/>
      <name val="SWISS"/>
    </font>
    <font>
      <u val="singleAccounting"/>
      <sz val="12"/>
      <name val="SWISS"/>
    </font>
    <font>
      <sz val="12"/>
      <name val="Arial"/>
      <family val="2"/>
    </font>
    <font>
      <sz val="14"/>
      <name val="Arial MT"/>
      <family val="2"/>
    </font>
    <font>
      <b/>
      <sz val="12"/>
      <name val="Arial"/>
      <family val="2"/>
    </font>
    <font>
      <b/>
      <u/>
      <sz val="12"/>
      <name val="Arial MT"/>
    </font>
    <font>
      <b/>
      <sz val="12"/>
      <color indexed="10"/>
      <name val="Arial MT"/>
    </font>
    <font>
      <sz val="12"/>
      <color indexed="8"/>
      <name val="Arial MT"/>
      <family val="2"/>
    </font>
    <font>
      <u/>
      <sz val="12"/>
      <color indexed="12"/>
      <name val="Arial"/>
      <family val="2"/>
    </font>
    <font>
      <i/>
      <sz val="12"/>
      <name val="Arial MT"/>
    </font>
    <font>
      <sz val="10"/>
      <name val="Arial MT"/>
    </font>
    <font>
      <i/>
      <sz val="12"/>
      <color indexed="12"/>
      <name val="Arial MT"/>
      <family val="2"/>
    </font>
    <font>
      <i/>
      <sz val="12"/>
      <name val="Arial MT"/>
      <family val="2"/>
    </font>
    <font>
      <b/>
      <sz val="12"/>
      <name val="Arial MT"/>
    </font>
    <font>
      <sz val="30"/>
      <name val="Arial"/>
      <family val="2"/>
    </font>
    <font>
      <sz val="10"/>
      <name val="Times New Roman"/>
      <family val="1"/>
    </font>
    <font>
      <sz val="16"/>
      <name val="Arial"/>
      <family val="2"/>
    </font>
    <font>
      <sz val="25"/>
      <name val="Arial"/>
      <family val="2"/>
    </font>
    <font>
      <sz val="10"/>
      <name val="TimesNewRomanPS"/>
    </font>
    <font>
      <b/>
      <sz val="10"/>
      <color indexed="8"/>
      <name val="Arial"/>
      <family val="2"/>
    </font>
  </fonts>
  <fills count="6">
    <fill>
      <patternFill patternType="none"/>
    </fill>
    <fill>
      <patternFill patternType="gray125"/>
    </fill>
    <fill>
      <patternFill patternType="solid">
        <fgColor indexed="8"/>
      </patternFill>
    </fill>
    <fill>
      <patternFill patternType="solid">
        <fgColor indexed="9"/>
        <bgColor indexed="64"/>
      </patternFill>
    </fill>
    <fill>
      <patternFill patternType="solid">
        <fgColor indexed="8"/>
        <bgColor indexed="64"/>
      </patternFill>
    </fill>
    <fill>
      <patternFill patternType="solid">
        <fgColor indexed="9"/>
        <bgColor indexed="9"/>
      </patternFill>
    </fill>
  </fills>
  <borders count="76">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style="thin">
        <color indexed="8"/>
      </right>
      <top style="medium">
        <color indexed="8"/>
      </top>
      <bottom style="medium">
        <color indexed="8"/>
      </bottom>
      <diagonal/>
    </border>
    <border>
      <left/>
      <right style="thin">
        <color indexed="8"/>
      </right>
      <top style="medium">
        <color indexed="8"/>
      </top>
      <bottom/>
      <diagonal/>
    </border>
    <border>
      <left/>
      <right style="thin">
        <color indexed="32"/>
      </right>
      <top style="thin">
        <color indexed="8"/>
      </top>
      <bottom style="thin">
        <color indexed="8"/>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bottom style="double">
        <color indexed="8"/>
      </bottom>
      <diagonal/>
    </border>
    <border>
      <left/>
      <right/>
      <top/>
      <bottom style="double">
        <color indexed="8"/>
      </bottom>
      <diagonal/>
    </border>
    <border>
      <left style="thin">
        <color indexed="8"/>
      </left>
      <right style="thin">
        <color indexed="8"/>
      </right>
      <top style="thin">
        <color indexed="8"/>
      </top>
      <bottom style="double">
        <color indexed="8"/>
      </bottom>
      <diagonal/>
    </border>
    <border>
      <left/>
      <right style="thin">
        <color indexed="8"/>
      </right>
      <top/>
      <bottom style="double">
        <color indexed="8"/>
      </bottom>
      <diagonal/>
    </border>
    <border>
      <left style="thin">
        <color indexed="8"/>
      </left>
      <right/>
      <top/>
      <bottom style="double">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8"/>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thin">
        <color indexed="8"/>
      </left>
      <right style="medium">
        <color indexed="8"/>
      </right>
      <top style="thin">
        <color indexed="8"/>
      </top>
      <bottom style="double">
        <color indexed="8"/>
      </bottom>
      <diagonal/>
    </border>
    <border>
      <left/>
      <right/>
      <top style="double">
        <color indexed="8"/>
      </top>
      <bottom/>
      <diagonal/>
    </border>
    <border>
      <left/>
      <right style="medium">
        <color indexed="8"/>
      </right>
      <top style="double">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8"/>
      </left>
      <right/>
      <top/>
      <bottom style="medium">
        <color indexed="64"/>
      </bottom>
      <diagonal/>
    </border>
    <border>
      <left/>
      <right/>
      <top/>
      <bottom style="medium">
        <color indexed="64"/>
      </bottom>
      <diagonal/>
    </border>
    <border>
      <left/>
      <right style="thin">
        <color indexed="8"/>
      </right>
      <top/>
      <bottom style="medium">
        <color indexed="64"/>
      </bottom>
      <diagonal/>
    </border>
    <border>
      <left/>
      <right style="thin">
        <color indexed="8"/>
      </right>
      <top style="thin">
        <color indexed="64"/>
      </top>
      <bottom style="thin">
        <color indexed="8"/>
      </bottom>
      <diagonal/>
    </border>
    <border>
      <left style="thin">
        <color auto="1"/>
      </left>
      <right style="thin">
        <color auto="1"/>
      </right>
      <top style="thin">
        <color auto="1"/>
      </top>
      <bottom/>
      <diagonal/>
    </border>
    <border>
      <left/>
      <right/>
      <top style="thin">
        <color indexed="64"/>
      </top>
      <bottom style="thin">
        <color indexed="8"/>
      </bottom>
      <diagonal/>
    </border>
  </borders>
  <cellStyleXfs count="16">
    <xf numFmtId="0" fontId="0" fillId="0" borderId="0"/>
    <xf numFmtId="44" fontId="2" fillId="0" borderId="0" applyFont="0" applyFill="0" applyBorder="0" applyAlignment="0" applyProtection="0"/>
    <xf numFmtId="0" fontId="1" fillId="0" borderId="0"/>
    <xf numFmtId="0" fontId="14" fillId="0" borderId="0"/>
    <xf numFmtId="0" fontId="14" fillId="0" borderId="0"/>
    <xf numFmtId="39" fontId="10" fillId="0" borderId="0"/>
    <xf numFmtId="39" fontId="14" fillId="0" borderId="0"/>
    <xf numFmtId="0" fontId="10" fillId="0" borderId="0"/>
    <xf numFmtId="0" fontId="1" fillId="0" borderId="0"/>
    <xf numFmtId="0" fontId="26" fillId="0" borderId="0"/>
    <xf numFmtId="37" fontId="29" fillId="0" borderId="0"/>
    <xf numFmtId="39" fontId="14" fillId="0" borderId="0"/>
    <xf numFmtId="39" fontId="14" fillId="0" borderId="0"/>
    <xf numFmtId="39" fontId="14" fillId="0" borderId="0"/>
    <xf numFmtId="39" fontId="14" fillId="0" borderId="0"/>
    <xf numFmtId="9" fontId="2" fillId="0" borderId="0" applyFont="0" applyFill="0" applyBorder="0" applyAlignment="0" applyProtection="0"/>
  </cellStyleXfs>
  <cellXfs count="96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3" fillId="0" borderId="0" xfId="0" applyFont="1"/>
    <xf numFmtId="0" fontId="0" fillId="0" borderId="5" xfId="0" applyBorder="1"/>
    <xf numFmtId="0" fontId="0" fillId="0" borderId="6" xfId="0" applyBorder="1"/>
    <xf numFmtId="0" fontId="0" fillId="0" borderId="7" xfId="0" applyBorder="1"/>
    <xf numFmtId="0" fontId="0" fillId="0" borderId="8" xfId="0" applyBorder="1"/>
    <xf numFmtId="0" fontId="3" fillId="0" borderId="4" xfId="0" applyFont="1" applyBorder="1"/>
    <xf numFmtId="0" fontId="4" fillId="0" borderId="0" xfId="0" applyFont="1"/>
    <xf numFmtId="0" fontId="3" fillId="0" borderId="5" xfId="0" applyFont="1" applyBorder="1"/>
    <xf numFmtId="0" fontId="4" fillId="0" borderId="5" xfId="0" applyFont="1" applyBorder="1"/>
    <xf numFmtId="0" fontId="3" fillId="0" borderId="0" xfId="0" applyFont="1" applyAlignment="1">
      <alignment horizontal="center"/>
    </xf>
    <xf numFmtId="0" fontId="0" fillId="0" borderId="0" xfId="0" applyAlignment="1">
      <alignment horizontal="right"/>
    </xf>
    <xf numFmtId="49" fontId="5" fillId="0" borderId="5" xfId="0" quotePrefix="1" applyNumberFormat="1" applyFont="1" applyBorder="1" applyAlignment="1" applyProtection="1">
      <alignment horizontal="center"/>
      <protection locked="0"/>
    </xf>
    <xf numFmtId="0" fontId="0" fillId="0" borderId="0" xfId="0" quotePrefix="1"/>
    <xf numFmtId="0" fontId="5" fillId="0" borderId="0" xfId="0" applyFont="1" applyProtection="1">
      <protection locked="0"/>
    </xf>
    <xf numFmtId="0" fontId="5" fillId="0" borderId="0" xfId="0" applyFont="1"/>
    <xf numFmtId="0" fontId="6" fillId="0" borderId="0" xfId="0" applyFont="1"/>
    <xf numFmtId="0" fontId="0" fillId="0" borderId="4" xfId="0" applyBorder="1" applyAlignment="1">
      <alignment horizontal="right"/>
    </xf>
    <xf numFmtId="0" fontId="6" fillId="0" borderId="4" xfId="0" applyFont="1" applyBorder="1"/>
    <xf numFmtId="0" fontId="0" fillId="0" borderId="4" xfId="0" quotePrefix="1" applyBorder="1" applyAlignment="1">
      <alignment horizontal="left"/>
    </xf>
    <xf numFmtId="0" fontId="0" fillId="0" borderId="0" xfId="0" applyAlignment="1">
      <alignment horizontal="center"/>
    </xf>
    <xf numFmtId="5" fontId="0" fillId="0" borderId="0" xfId="0" applyNumberFormat="1" applyAlignment="1">
      <alignment horizontal="center"/>
    </xf>
    <xf numFmtId="5" fontId="0" fillId="0" borderId="7" xfId="0" applyNumberFormat="1" applyBorder="1"/>
    <xf numFmtId="5" fontId="0" fillId="0" borderId="0" xfId="0" applyNumberFormat="1"/>
    <xf numFmtId="0" fontId="0" fillId="0" borderId="0" xfId="0" quotePrefix="1" applyAlignment="1">
      <alignment horizontal="left"/>
    </xf>
    <xf numFmtId="5" fontId="5" fillId="0" borderId="0" xfId="0" applyNumberFormat="1" applyFont="1" applyProtection="1">
      <protection locked="0"/>
    </xf>
    <xf numFmtId="0" fontId="0" fillId="0" borderId="4" xfId="0" applyBorder="1" applyAlignment="1">
      <alignment horizontal="centerContinuous"/>
    </xf>
    <xf numFmtId="0" fontId="0" fillId="0" borderId="0" xfId="0" applyAlignment="1">
      <alignment horizontal="centerContinuous"/>
    </xf>
    <xf numFmtId="0" fontId="4" fillId="0" borderId="4" xfId="0" applyFont="1" applyBorder="1" applyAlignment="1">
      <alignment horizontal="centerContinuous"/>
    </xf>
    <xf numFmtId="0" fontId="0" fillId="0" borderId="5" xfId="0" applyBorder="1" applyAlignment="1">
      <alignment horizontal="centerContinuous"/>
    </xf>
    <xf numFmtId="0" fontId="0" fillId="0" borderId="5" xfId="0" applyBorder="1" applyAlignment="1">
      <alignment horizontal="center"/>
    </xf>
    <xf numFmtId="0" fontId="0" fillId="0" borderId="4" xfId="0" applyBorder="1" applyAlignment="1">
      <alignment horizontal="center"/>
    </xf>
    <xf numFmtId="0" fontId="0" fillId="0" borderId="9" xfId="0" applyBorder="1"/>
    <xf numFmtId="0" fontId="0" fillId="0" borderId="10" xfId="0" applyBorder="1"/>
    <xf numFmtId="0" fontId="4" fillId="0" borderId="0" xfId="0" quotePrefix="1" applyFont="1" applyAlignment="1">
      <alignment horizontal="left"/>
    </xf>
    <xf numFmtId="0" fontId="4" fillId="0" borderId="7" xfId="0" applyFont="1" applyBorder="1"/>
    <xf numFmtId="39" fontId="11" fillId="0" borderId="1" xfId="5" applyFont="1" applyBorder="1"/>
    <xf numFmtId="39" fontId="11" fillId="0" borderId="2" xfId="5" applyFont="1" applyBorder="1"/>
    <xf numFmtId="39" fontId="11" fillId="0" borderId="11" xfId="5" applyFont="1" applyBorder="1"/>
    <xf numFmtId="39" fontId="12" fillId="0" borderId="0" xfId="5" applyFont="1"/>
    <xf numFmtId="39" fontId="11" fillId="0" borderId="0" xfId="5" applyFont="1"/>
    <xf numFmtId="39" fontId="11" fillId="0" borderId="4" xfId="5" quotePrefix="1" applyFont="1" applyBorder="1"/>
    <xf numFmtId="39" fontId="11" fillId="0" borderId="9" xfId="5" applyFont="1" applyBorder="1"/>
    <xf numFmtId="39" fontId="11" fillId="0" borderId="6" xfId="5" applyFont="1" applyBorder="1"/>
    <xf numFmtId="39" fontId="11" fillId="0" borderId="7" xfId="5" applyFont="1" applyBorder="1"/>
    <xf numFmtId="39" fontId="11" fillId="0" borderId="12" xfId="5" applyFont="1" applyBorder="1"/>
    <xf numFmtId="39" fontId="13" fillId="0" borderId="12" xfId="5" applyFont="1" applyBorder="1"/>
    <xf numFmtId="39" fontId="11" fillId="0" borderId="4" xfId="5" applyFont="1" applyBorder="1" applyAlignment="1">
      <alignment horizontal="centerContinuous"/>
    </xf>
    <xf numFmtId="39" fontId="11" fillId="0" borderId="0" xfId="5" applyFont="1" applyAlignment="1">
      <alignment horizontal="centerContinuous"/>
    </xf>
    <xf numFmtId="39" fontId="11" fillId="0" borderId="3" xfId="5" applyFont="1" applyBorder="1"/>
    <xf numFmtId="39" fontId="11" fillId="0" borderId="9" xfId="5" applyFont="1" applyBorder="1" applyAlignment="1">
      <alignment horizontal="center"/>
    </xf>
    <xf numFmtId="39" fontId="11" fillId="0" borderId="5" xfId="5" applyFont="1" applyBorder="1" applyAlignment="1">
      <alignment horizontal="center"/>
    </xf>
    <xf numFmtId="39" fontId="11" fillId="0" borderId="8" xfId="5" applyFont="1" applyBorder="1"/>
    <xf numFmtId="39" fontId="11" fillId="0" borderId="13" xfId="5" applyFont="1" applyBorder="1"/>
    <xf numFmtId="39" fontId="11" fillId="0" borderId="14" xfId="5" applyFont="1" applyBorder="1" applyAlignment="1">
      <alignment horizontal="centerContinuous"/>
    </xf>
    <xf numFmtId="39" fontId="11" fillId="0" borderId="15" xfId="5" applyFont="1" applyBorder="1" applyAlignment="1">
      <alignment horizontal="centerContinuous"/>
    </xf>
    <xf numFmtId="37" fontId="11" fillId="2" borderId="12" xfId="5" applyNumberFormat="1" applyFont="1" applyFill="1" applyBorder="1"/>
    <xf numFmtId="39" fontId="11" fillId="0" borderId="13" xfId="5" applyFont="1" applyBorder="1" applyAlignment="1">
      <alignment horizontal="center"/>
    </xf>
    <xf numFmtId="39" fontId="11" fillId="0" borderId="14" xfId="5" applyFont="1" applyBorder="1"/>
    <xf numFmtId="39" fontId="11" fillId="0" borderId="15" xfId="5" applyFont="1" applyBorder="1"/>
    <xf numFmtId="37" fontId="9" fillId="0" borderId="11" xfId="5" applyNumberFormat="1" applyFont="1" applyBorder="1" applyProtection="1">
      <protection locked="0"/>
    </xf>
    <xf numFmtId="37" fontId="11" fillId="0" borderId="16" xfId="5" applyNumberFormat="1" applyFont="1" applyBorder="1"/>
    <xf numFmtId="37" fontId="9" fillId="0" borderId="17" xfId="5" applyNumberFormat="1" applyFont="1" applyBorder="1" applyProtection="1">
      <protection locked="0"/>
    </xf>
    <xf numFmtId="37" fontId="11" fillId="0" borderId="18" xfId="5" applyNumberFormat="1" applyFont="1" applyBorder="1"/>
    <xf numFmtId="37" fontId="11" fillId="0" borderId="12" xfId="5" applyNumberFormat="1" applyFont="1" applyBorder="1"/>
    <xf numFmtId="37" fontId="11" fillId="0" borderId="17" xfId="5" applyNumberFormat="1" applyFont="1" applyBorder="1"/>
    <xf numFmtId="37" fontId="9" fillId="0" borderId="19" xfId="5" applyNumberFormat="1" applyFont="1" applyBorder="1" applyProtection="1">
      <protection locked="0"/>
    </xf>
    <xf numFmtId="39" fontId="11" fillId="0" borderId="1" xfId="5" applyFont="1" applyBorder="1" applyAlignment="1">
      <alignment horizontal="center"/>
    </xf>
    <xf numFmtId="37" fontId="11" fillId="0" borderId="2" xfId="5" applyNumberFormat="1" applyFont="1" applyBorder="1"/>
    <xf numFmtId="37" fontId="11" fillId="0" borderId="11" xfId="5" applyNumberFormat="1" applyFont="1" applyBorder="1"/>
    <xf numFmtId="37" fontId="11" fillId="0" borderId="19" xfId="5" applyNumberFormat="1" applyFont="1" applyBorder="1"/>
    <xf numFmtId="37" fontId="11" fillId="2" borderId="19" xfId="5" applyNumberFormat="1" applyFont="1" applyFill="1" applyBorder="1"/>
    <xf numFmtId="39" fontId="11" fillId="0" borderId="6" xfId="5" applyFont="1" applyBorder="1" applyAlignment="1">
      <alignment horizontal="center"/>
    </xf>
    <xf numFmtId="37" fontId="11" fillId="0" borderId="7" xfId="5" applyNumberFormat="1" applyFont="1" applyBorder="1"/>
    <xf numFmtId="37" fontId="9" fillId="0" borderId="8" xfId="5" applyNumberFormat="1" applyFont="1" applyBorder="1" applyProtection="1">
      <protection locked="0"/>
    </xf>
    <xf numFmtId="37" fontId="9" fillId="0" borderId="15" xfId="5" applyNumberFormat="1" applyFont="1" applyBorder="1" applyProtection="1">
      <protection locked="0"/>
    </xf>
    <xf numFmtId="37" fontId="9" fillId="0" borderId="3" xfId="5" applyNumberFormat="1" applyFont="1" applyBorder="1" applyProtection="1">
      <protection locked="0"/>
    </xf>
    <xf numFmtId="37" fontId="11" fillId="0" borderId="3" xfId="5" applyNumberFormat="1" applyFont="1" applyBorder="1"/>
    <xf numFmtId="37" fontId="9" fillId="0" borderId="20" xfId="5" applyNumberFormat="1" applyFont="1" applyBorder="1" applyProtection="1">
      <protection locked="0"/>
    </xf>
    <xf numFmtId="37" fontId="11" fillId="0" borderId="21" xfId="5" applyNumberFormat="1" applyFont="1" applyBorder="1"/>
    <xf numFmtId="37" fontId="11" fillId="0" borderId="0" xfId="5" applyNumberFormat="1" applyFont="1"/>
    <xf numFmtId="39" fontId="11" fillId="0" borderId="0" xfId="5" applyFont="1" applyAlignment="1">
      <alignment horizontal="center"/>
    </xf>
    <xf numFmtId="37" fontId="12" fillId="0" borderId="0" xfId="5" applyNumberFormat="1" applyFont="1"/>
    <xf numFmtId="39" fontId="11" fillId="0" borderId="5" xfId="5" applyFont="1" applyBorder="1"/>
    <xf numFmtId="39" fontId="11" fillId="0" borderId="0" xfId="5" quotePrefix="1" applyFont="1"/>
    <xf numFmtId="37" fontId="11" fillId="0" borderId="0" xfId="5" applyNumberFormat="1" applyFont="1" applyAlignment="1">
      <alignment horizontal="centerContinuous"/>
    </xf>
    <xf numFmtId="37" fontId="11" fillId="0" borderId="5" xfId="5" applyNumberFormat="1" applyFont="1" applyBorder="1" applyAlignment="1">
      <alignment horizontal="centerContinuous"/>
    </xf>
    <xf numFmtId="39" fontId="11" fillId="0" borderId="12" xfId="5" applyFont="1" applyBorder="1" applyAlignment="1">
      <alignment horizontal="center"/>
    </xf>
    <xf numFmtId="39" fontId="11" fillId="2" borderId="12" xfId="5" applyFont="1" applyFill="1" applyBorder="1"/>
    <xf numFmtId="37" fontId="11" fillId="0" borderId="8" xfId="5" applyNumberFormat="1" applyFont="1" applyBorder="1"/>
    <xf numFmtId="37" fontId="11" fillId="0" borderId="20" xfId="5" applyNumberFormat="1" applyFont="1" applyBorder="1"/>
    <xf numFmtId="37" fontId="11" fillId="0" borderId="22" xfId="5" applyNumberFormat="1" applyFont="1" applyBorder="1"/>
    <xf numFmtId="39" fontId="12" fillId="0" borderId="4" xfId="5" applyFont="1" applyBorder="1"/>
    <xf numFmtId="37" fontId="12" fillId="0" borderId="2" xfId="5" applyNumberFormat="1" applyFont="1" applyBorder="1"/>
    <xf numFmtId="37" fontId="12" fillId="0" borderId="5" xfId="5" applyNumberFormat="1" applyFont="1" applyBorder="1"/>
    <xf numFmtId="39" fontId="12" fillId="0" borderId="5" xfId="5" applyFont="1" applyBorder="1"/>
    <xf numFmtId="39" fontId="12" fillId="0" borderId="6" xfId="5" applyFont="1" applyBorder="1"/>
    <xf numFmtId="39" fontId="12" fillId="0" borderId="7" xfId="5" applyFont="1" applyBorder="1"/>
    <xf numFmtId="37" fontId="12" fillId="0" borderId="7" xfId="5" applyNumberFormat="1" applyFont="1" applyBorder="1"/>
    <xf numFmtId="37" fontId="12" fillId="0" borderId="8" xfId="5" applyNumberFormat="1" applyFont="1" applyBorder="1"/>
    <xf numFmtId="39" fontId="14" fillId="0" borderId="0" xfId="6"/>
    <xf numFmtId="39" fontId="14" fillId="0" borderId="7" xfId="6" applyBorder="1"/>
    <xf numFmtId="39" fontId="14" fillId="0" borderId="4" xfId="6" applyBorder="1"/>
    <xf numFmtId="39" fontId="14" fillId="0" borderId="0" xfId="6" quotePrefix="1"/>
    <xf numFmtId="39" fontId="14" fillId="0" borderId="6" xfId="6" applyBorder="1"/>
    <xf numFmtId="39" fontId="14" fillId="0" borderId="0" xfId="6" applyAlignment="1">
      <alignment horizontal="center"/>
    </xf>
    <xf numFmtId="39" fontId="14" fillId="0" borderId="7" xfId="6" applyBorder="1" applyAlignment="1">
      <alignment horizontal="right"/>
    </xf>
    <xf numFmtId="39" fontId="14" fillId="0" borderId="7" xfId="6" applyBorder="1" applyAlignment="1">
      <alignment horizontal="center"/>
    </xf>
    <xf numFmtId="39" fontId="14" fillId="2" borderId="7" xfId="6" applyFill="1" applyBorder="1"/>
    <xf numFmtId="39" fontId="14" fillId="2" borderId="0" xfId="6" applyFill="1"/>
    <xf numFmtId="37" fontId="5" fillId="0" borderId="15" xfId="6" applyNumberFormat="1" applyFont="1" applyBorder="1"/>
    <xf numFmtId="37" fontId="5" fillId="0" borderId="14" xfId="6" applyNumberFormat="1" applyFont="1" applyBorder="1"/>
    <xf numFmtId="37" fontId="14" fillId="0" borderId="7" xfId="6" applyNumberFormat="1" applyBorder="1"/>
    <xf numFmtId="39" fontId="14" fillId="2" borderId="7" xfId="6" applyFill="1" applyBorder="1" applyAlignment="1">
      <alignment horizontal="fill"/>
    </xf>
    <xf numFmtId="37" fontId="5" fillId="0" borderId="8" xfId="6" applyNumberFormat="1" applyFont="1" applyBorder="1"/>
    <xf numFmtId="37" fontId="5" fillId="0" borderId="7" xfId="6" applyNumberFormat="1" applyFont="1" applyBorder="1"/>
    <xf numFmtId="37" fontId="14" fillId="0" borderId="15" xfId="6" applyNumberFormat="1" applyBorder="1"/>
    <xf numFmtId="39" fontId="14" fillId="0" borderId="14" xfId="6" applyBorder="1"/>
    <xf numFmtId="37" fontId="14" fillId="0" borderId="8" xfId="6" applyNumberFormat="1" applyBorder="1"/>
    <xf numFmtId="39" fontId="7" fillId="0" borderId="7" xfId="6" applyFont="1" applyBorder="1" applyProtection="1">
      <protection locked="0"/>
    </xf>
    <xf numFmtId="39" fontId="7" fillId="0" borderId="8" xfId="6" applyFont="1" applyBorder="1" applyProtection="1">
      <protection locked="0"/>
    </xf>
    <xf numFmtId="37" fontId="14" fillId="0" borderId="0" xfId="6" applyNumberFormat="1"/>
    <xf numFmtId="39" fontId="14" fillId="0" borderId="0" xfId="6" applyAlignment="1">
      <alignment horizontal="right"/>
    </xf>
    <xf numFmtId="39" fontId="14" fillId="2" borderId="4" xfId="6" applyFill="1" applyBorder="1"/>
    <xf numFmtId="37" fontId="7" fillId="0" borderId="0" xfId="6" applyNumberFormat="1" applyFont="1" applyProtection="1">
      <protection locked="0"/>
    </xf>
    <xf numFmtId="37" fontId="14" fillId="0" borderId="6" xfId="6" applyNumberFormat="1" applyBorder="1"/>
    <xf numFmtId="39" fontId="14" fillId="0" borderId="1" xfId="6" applyBorder="1"/>
    <xf numFmtId="39" fontId="14" fillId="0" borderId="2" xfId="6" applyBorder="1"/>
    <xf numFmtId="39" fontId="3" fillId="0" borderId="0" xfId="6" applyFont="1"/>
    <xf numFmtId="0" fontId="3" fillId="0" borderId="0" xfId="0" applyFont="1" applyAlignment="1">
      <alignment horizontal="centerContinuous"/>
    </xf>
    <xf numFmtId="0" fontId="0" fillId="2" borderId="4" xfId="0" applyFill="1" applyBorder="1"/>
    <xf numFmtId="0" fontId="0" fillId="2" borderId="0" xfId="0" applyFill="1"/>
    <xf numFmtId="0" fontId="0" fillId="2" borderId="6" xfId="0" applyFill="1" applyBorder="1"/>
    <xf numFmtId="0" fontId="0" fillId="2" borderId="7" xfId="0" applyFill="1" applyBorder="1"/>
    <xf numFmtId="0" fontId="0" fillId="0" borderId="7" xfId="0" applyBorder="1" applyAlignment="1">
      <alignment horizontal="right"/>
    </xf>
    <xf numFmtId="0" fontId="0" fillId="0" borderId="7" xfId="0" applyBorder="1" applyAlignment="1">
      <alignment horizontal="center"/>
    </xf>
    <xf numFmtId="37" fontId="4" fillId="0" borderId="7" xfId="0" applyNumberFormat="1" applyFont="1" applyBorder="1" applyProtection="1">
      <protection locked="0"/>
    </xf>
    <xf numFmtId="0" fontId="7" fillId="0" borderId="6" xfId="0" applyFont="1" applyBorder="1" applyProtection="1">
      <protection locked="0"/>
    </xf>
    <xf numFmtId="37" fontId="0" fillId="0" borderId="0" xfId="0" applyNumberFormat="1"/>
    <xf numFmtId="0" fontId="7" fillId="2" borderId="6" xfId="0" applyFont="1" applyFill="1" applyBorder="1" applyProtection="1">
      <protection locked="0"/>
    </xf>
    <xf numFmtId="37" fontId="0" fillId="0" borderId="4" xfId="0" applyNumberFormat="1" applyBorder="1"/>
    <xf numFmtId="37" fontId="7" fillId="0" borderId="6" xfId="0" applyNumberFormat="1" applyFont="1" applyBorder="1" applyProtection="1">
      <protection locked="0"/>
    </xf>
    <xf numFmtId="37" fontId="0" fillId="0" borderId="7" xfId="0" applyNumberFormat="1" applyBorder="1"/>
    <xf numFmtId="37" fontId="0" fillId="0" borderId="6" xfId="0" applyNumberFormat="1" applyBorder="1"/>
    <xf numFmtId="37" fontId="7" fillId="0" borderId="7" xfId="0" applyNumberFormat="1" applyFont="1" applyBorder="1" applyProtection="1">
      <protection locked="0"/>
    </xf>
    <xf numFmtId="37" fontId="7" fillId="0" borderId="0" xfId="0" applyNumberFormat="1" applyFont="1" applyProtection="1">
      <protection locked="0"/>
    </xf>
    <xf numFmtId="0" fontId="0" fillId="3" borderId="0" xfId="0" applyFill="1"/>
    <xf numFmtId="0" fontId="15" fillId="3" borderId="0" xfId="0" applyFont="1" applyFill="1"/>
    <xf numFmtId="0" fontId="0" fillId="0" borderId="13" xfId="0" applyBorder="1"/>
    <xf numFmtId="0" fontId="0" fillId="0" borderId="14" xfId="0" applyBorder="1"/>
    <xf numFmtId="3" fontId="4" fillId="0" borderId="23" xfId="0" applyNumberFormat="1" applyFont="1" applyBorder="1"/>
    <xf numFmtId="3" fontId="4" fillId="0" borderId="15" xfId="0" applyNumberFormat="1" applyFont="1" applyBorder="1"/>
    <xf numFmtId="39" fontId="7" fillId="3" borderId="0" xfId="0" applyNumberFormat="1" applyFont="1" applyFill="1" applyProtection="1">
      <protection locked="0"/>
    </xf>
    <xf numFmtId="4" fontId="7" fillId="3" borderId="0" xfId="0" applyNumberFormat="1" applyFont="1" applyFill="1" applyProtection="1">
      <protection locked="0"/>
    </xf>
    <xf numFmtId="37" fontId="7" fillId="3" borderId="0" xfId="0" applyNumberFormat="1" applyFont="1" applyFill="1" applyProtection="1">
      <protection locked="0"/>
    </xf>
    <xf numFmtId="0" fontId="16" fillId="0" borderId="14" xfId="0" applyFont="1" applyBorder="1" applyAlignment="1">
      <alignment horizontal="centerContinuous"/>
    </xf>
    <xf numFmtId="0" fontId="0" fillId="0" borderId="14" xfId="0" applyBorder="1" applyAlignment="1">
      <alignment horizontal="centerContinuous"/>
    </xf>
    <xf numFmtId="0" fontId="0" fillId="2" borderId="14" xfId="0" applyFill="1" applyBorder="1"/>
    <xf numFmtId="37" fontId="0" fillId="2" borderId="14" xfId="0" applyNumberFormat="1" applyFill="1" applyBorder="1"/>
    <xf numFmtId="37" fontId="0" fillId="2" borderId="15" xfId="0" applyNumberFormat="1" applyFill="1" applyBorder="1"/>
    <xf numFmtId="39" fontId="0" fillId="3" borderId="0" xfId="0" applyNumberFormat="1" applyFill="1"/>
    <xf numFmtId="4" fontId="0" fillId="3" borderId="0" xfId="0" applyNumberFormat="1" applyFill="1"/>
    <xf numFmtId="37" fontId="0" fillId="0" borderId="13" xfId="0" applyNumberFormat="1" applyBorder="1"/>
    <xf numFmtId="37" fontId="4" fillId="0" borderId="23" xfId="0" applyNumberFormat="1" applyFont="1" applyBorder="1"/>
    <xf numFmtId="37" fontId="4" fillId="0" borderId="15" xfId="0" applyNumberFormat="1" applyFont="1" applyBorder="1"/>
    <xf numFmtId="37" fontId="0" fillId="3" borderId="0" xfId="0" applyNumberFormat="1" applyFill="1"/>
    <xf numFmtId="37" fontId="7" fillId="0" borderId="14" xfId="0" applyNumberFormat="1" applyFont="1" applyBorder="1" applyProtection="1">
      <protection locked="0"/>
    </xf>
    <xf numFmtId="37" fontId="0" fillId="0" borderId="14" xfId="0" applyNumberFormat="1" applyBorder="1"/>
    <xf numFmtId="37" fontId="0" fillId="0" borderId="15" xfId="0" applyNumberFormat="1" applyBorder="1"/>
    <xf numFmtId="39" fontId="0" fillId="3" borderId="7" xfId="0" applyNumberFormat="1" applyFill="1" applyBorder="1"/>
    <xf numFmtId="4" fontId="0" fillId="3" borderId="7" xfId="0" applyNumberFormat="1" applyFill="1" applyBorder="1"/>
    <xf numFmtId="37" fontId="0" fillId="3" borderId="7" xfId="0" applyNumberFormat="1" applyFill="1" applyBorder="1"/>
    <xf numFmtId="37" fontId="4" fillId="0" borderId="0" xfId="0" applyNumberFormat="1" applyFont="1"/>
    <xf numFmtId="37" fontId="4" fillId="3" borderId="0" xfId="0" applyNumberFormat="1" applyFont="1" applyFill="1"/>
    <xf numFmtId="4" fontId="4" fillId="3" borderId="0" xfId="0" applyNumberFormat="1" applyFont="1" applyFill="1"/>
    <xf numFmtId="4" fontId="0" fillId="0" borderId="0" xfId="0" applyNumberFormat="1"/>
    <xf numFmtId="39" fontId="0" fillId="0" borderId="0" xfId="0" applyNumberFormat="1"/>
    <xf numFmtId="39" fontId="4" fillId="0" borderId="0" xfId="0" applyNumberFormat="1" applyFont="1"/>
    <xf numFmtId="0" fontId="5" fillId="0" borderId="4" xfId="0" applyFont="1" applyBorder="1" applyProtection="1">
      <protection locked="0"/>
    </xf>
    <xf numFmtId="0" fontId="0" fillId="0" borderId="15" xfId="0" applyBorder="1"/>
    <xf numFmtId="0" fontId="0" fillId="2" borderId="13" xfId="0" applyFill="1" applyBorder="1"/>
    <xf numFmtId="37" fontId="5" fillId="0" borderId="15" xfId="0" applyNumberFormat="1" applyFont="1" applyBorder="1" applyProtection="1">
      <protection locked="0"/>
    </xf>
    <xf numFmtId="37" fontId="0" fillId="2" borderId="4" xfId="0" applyNumberFormat="1" applyFill="1" applyBorder="1"/>
    <xf numFmtId="37" fontId="0" fillId="2" borderId="0" xfId="0" applyNumberFormat="1" applyFill="1"/>
    <xf numFmtId="37" fontId="0" fillId="0" borderId="8" xfId="0" applyNumberFormat="1" applyBorder="1"/>
    <xf numFmtId="0" fontId="17" fillId="0" borderId="0" xfId="7" applyFont="1"/>
    <xf numFmtId="0" fontId="10" fillId="0" borderId="0" xfId="7"/>
    <xf numFmtId="0" fontId="10" fillId="0" borderId="4" xfId="7" applyBorder="1"/>
    <xf numFmtId="0" fontId="10" fillId="0" borderId="6" xfId="7" applyBorder="1"/>
    <xf numFmtId="0" fontId="10" fillId="0" borderId="13" xfId="7" applyBorder="1"/>
    <xf numFmtId="0" fontId="18" fillId="0" borderId="0" xfId="7" applyFont="1"/>
    <xf numFmtId="37" fontId="19" fillId="0" borderId="0" xfId="7" applyNumberFormat="1" applyFont="1" applyProtection="1">
      <protection locked="0"/>
    </xf>
    <xf numFmtId="37" fontId="10" fillId="0" borderId="0" xfId="7" applyNumberFormat="1"/>
    <xf numFmtId="0" fontId="20" fillId="0" borderId="0" xfId="8" applyFont="1" applyAlignment="1">
      <alignment horizontal="center"/>
    </xf>
    <xf numFmtId="0" fontId="1" fillId="0" borderId="0" xfId="8"/>
    <xf numFmtId="0" fontId="21" fillId="0" borderId="0" xfId="8" applyFont="1"/>
    <xf numFmtId="0" fontId="20" fillId="0" borderId="0" xfId="8" applyFont="1"/>
    <xf numFmtId="49" fontId="1" fillId="0" borderId="0" xfId="8" applyNumberFormat="1"/>
    <xf numFmtId="164" fontId="1" fillId="0" borderId="0" xfId="8" applyNumberFormat="1"/>
    <xf numFmtId="3" fontId="1" fillId="0" borderId="0" xfId="8" applyNumberFormat="1"/>
    <xf numFmtId="3" fontId="22" fillId="0" borderId="0" xfId="8" applyNumberFormat="1" applyFont="1"/>
    <xf numFmtId="3" fontId="5" fillId="0" borderId="0" xfId="0" applyNumberFormat="1" applyFont="1" applyAlignment="1">
      <alignment horizontal="right"/>
    </xf>
    <xf numFmtId="3" fontId="5" fillId="0" borderId="5" xfId="0" applyNumberFormat="1" applyFont="1" applyBorder="1" applyAlignment="1">
      <alignment horizontal="right"/>
    </xf>
    <xf numFmtId="0" fontId="0" fillId="0" borderId="2" xfId="0" applyBorder="1" applyAlignment="1">
      <alignment horizontal="centerContinuous"/>
    </xf>
    <xf numFmtId="0" fontId="0" fillId="0" borderId="0" xfId="0" quotePrefix="1" applyAlignment="1">
      <alignment horizontal="center"/>
    </xf>
    <xf numFmtId="0" fontId="0" fillId="0" borderId="5" xfId="0" quotePrefix="1" applyBorder="1" applyAlignment="1">
      <alignment horizontal="center"/>
    </xf>
    <xf numFmtId="0" fontId="0" fillId="0" borderId="13" xfId="0" applyBorder="1" applyAlignment="1">
      <alignment horizontal="centerContinuous"/>
    </xf>
    <xf numFmtId="0" fontId="0" fillId="4" borderId="13" xfId="0" applyFill="1" applyBorder="1"/>
    <xf numFmtId="0" fontId="0" fillId="4" borderId="15" xfId="0" applyFill="1" applyBorder="1"/>
    <xf numFmtId="37" fontId="0" fillId="0" borderId="0" xfId="0" applyNumberFormat="1" applyAlignment="1">
      <alignment horizontal="centerContinuous"/>
    </xf>
    <xf numFmtId="0" fontId="0" fillId="3" borderId="7" xfId="0" applyFill="1" applyBorder="1"/>
    <xf numFmtId="0" fontId="0" fillId="3" borderId="7" xfId="0" applyFill="1" applyBorder="1" applyAlignment="1">
      <alignment horizontal="center"/>
    </xf>
    <xf numFmtId="0" fontId="0" fillId="4" borderId="6" xfId="0" applyFill="1" applyBorder="1"/>
    <xf numFmtId="3" fontId="5" fillId="4" borderId="8" xfId="0" applyNumberFormat="1" applyFont="1" applyFill="1" applyBorder="1" applyAlignment="1">
      <alignment horizontal="right"/>
    </xf>
    <xf numFmtId="0" fontId="0" fillId="0" borderId="14" xfId="0" applyBorder="1" applyAlignment="1">
      <alignment horizontal="center"/>
    </xf>
    <xf numFmtId="3" fontId="5" fillId="0" borderId="15" xfId="0" applyNumberFormat="1" applyFont="1" applyBorder="1" applyAlignment="1">
      <alignment horizontal="right"/>
    </xf>
    <xf numFmtId="0" fontId="0" fillId="0" borderId="14" xfId="0" quotePrefix="1" applyBorder="1" applyAlignment="1">
      <alignment horizontal="center"/>
    </xf>
    <xf numFmtId="37" fontId="7" fillId="0" borderId="15" xfId="0" applyNumberFormat="1" applyFont="1" applyBorder="1" applyProtection="1">
      <protection locked="0"/>
    </xf>
    <xf numFmtId="37" fontId="0" fillId="0" borderId="0" xfId="0" applyNumberFormat="1" applyAlignment="1">
      <alignment horizontal="center"/>
    </xf>
    <xf numFmtId="10" fontId="0" fillId="0" borderId="0" xfId="0" applyNumberFormat="1"/>
    <xf numFmtId="37" fontId="5" fillId="0" borderId="0" xfId="0" applyNumberFormat="1" applyFont="1"/>
    <xf numFmtId="5" fontId="7" fillId="0" borderId="0" xfId="0" applyNumberFormat="1" applyFont="1" applyProtection="1">
      <protection locked="0"/>
    </xf>
    <xf numFmtId="37" fontId="5" fillId="0" borderId="0" xfId="0" quotePrefix="1" applyNumberFormat="1" applyFont="1" applyAlignment="1">
      <alignment horizontal="right"/>
    </xf>
    <xf numFmtId="0" fontId="0" fillId="0" borderId="14" xfId="0" quotePrefix="1" applyBorder="1"/>
    <xf numFmtId="0" fontId="0" fillId="3" borderId="14" xfId="0" applyFill="1" applyBorder="1" applyAlignment="1">
      <alignment horizontal="centerContinuous"/>
    </xf>
    <xf numFmtId="37" fontId="0" fillId="4" borderId="15" xfId="0" applyNumberFormat="1" applyFill="1" applyBorder="1"/>
    <xf numFmtId="0" fontId="0" fillId="3" borderId="14" xfId="0" applyFill="1" applyBorder="1"/>
    <xf numFmtId="0" fontId="0" fillId="3" borderId="13" xfId="0" applyFill="1" applyBorder="1"/>
    <xf numFmtId="37" fontId="0" fillId="3" borderId="15" xfId="0" applyNumberFormat="1" applyFill="1" applyBorder="1"/>
    <xf numFmtId="0" fontId="23" fillId="0" borderId="0" xfId="0" applyFont="1" applyProtection="1">
      <protection locked="0"/>
    </xf>
    <xf numFmtId="0" fontId="15" fillId="0" borderId="0" xfId="0" applyFont="1"/>
    <xf numFmtId="3" fontId="5" fillId="0" borderId="4" xfId="0" applyNumberFormat="1" applyFont="1" applyBorder="1" applyAlignment="1">
      <alignment horizontal="right"/>
    </xf>
    <xf numFmtId="0" fontId="0" fillId="0" borderId="1" xfId="0" applyBorder="1" applyAlignment="1">
      <alignment horizontal="center"/>
    </xf>
    <xf numFmtId="0" fontId="0" fillId="0" borderId="1" xfId="0" applyBorder="1" applyAlignment="1">
      <alignment horizontal="centerContinuous"/>
    </xf>
    <xf numFmtId="0" fontId="0" fillId="0" borderId="0" xfId="0" quotePrefix="1" applyAlignment="1">
      <alignment horizontal="centerContinuous"/>
    </xf>
    <xf numFmtId="0" fontId="0" fillId="4" borderId="4" xfId="0" applyFill="1" applyBorder="1" applyAlignment="1">
      <alignment horizontal="right"/>
    </xf>
    <xf numFmtId="0" fontId="0" fillId="4" borderId="0" xfId="0" applyFill="1"/>
    <xf numFmtId="0" fontId="0" fillId="4" borderId="4" xfId="0" applyFill="1" applyBorder="1"/>
    <xf numFmtId="0" fontId="0" fillId="4" borderId="5" xfId="0" applyFill="1" applyBorder="1"/>
    <xf numFmtId="0" fontId="0" fillId="3" borderId="4" xfId="0" applyFill="1" applyBorder="1"/>
    <xf numFmtId="0" fontId="0" fillId="0" borderId="5" xfId="0" applyBorder="1" applyAlignment="1">
      <alignment horizontal="right"/>
    </xf>
    <xf numFmtId="3" fontId="5" fillId="4" borderId="5" xfId="0" applyNumberFormat="1" applyFont="1" applyFill="1" applyBorder="1" applyAlignment="1">
      <alignment horizontal="right"/>
    </xf>
    <xf numFmtId="0" fontId="0" fillId="0" borderId="6" xfId="0" applyBorder="1" applyAlignment="1">
      <alignment horizontal="right"/>
    </xf>
    <xf numFmtId="3" fontId="5" fillId="0" borderId="8" xfId="0" applyNumberFormat="1" applyFont="1" applyBorder="1" applyAlignment="1">
      <alignment horizontal="right"/>
    </xf>
    <xf numFmtId="0" fontId="0" fillId="0" borderId="13" xfId="0" applyBorder="1" applyAlignment="1">
      <alignment horizontal="right"/>
    </xf>
    <xf numFmtId="0" fontId="0" fillId="0" borderId="1" xfId="0" applyBorder="1" applyAlignment="1">
      <alignment horizontal="right"/>
    </xf>
    <xf numFmtId="37" fontId="0" fillId="0" borderId="3" xfId="0" applyNumberFormat="1" applyBorder="1"/>
    <xf numFmtId="37" fontId="0" fillId="4" borderId="5" xfId="0" applyNumberFormat="1" applyFill="1" applyBorder="1"/>
    <xf numFmtId="0" fontId="0" fillId="0" borderId="2" xfId="0" applyBorder="1" applyAlignment="1">
      <alignment horizontal="right"/>
    </xf>
    <xf numFmtId="0" fontId="0" fillId="3" borderId="6" xfId="0" applyFill="1" applyBorder="1"/>
    <xf numFmtId="37" fontId="0" fillId="3" borderId="8" xfId="0" applyNumberFormat="1" applyFill="1" applyBorder="1"/>
    <xf numFmtId="0" fontId="0" fillId="3" borderId="15" xfId="0" applyFill="1" applyBorder="1"/>
    <xf numFmtId="7" fontId="0" fillId="0" borderId="0" xfId="0" applyNumberFormat="1"/>
    <xf numFmtId="7" fontId="0" fillId="0" borderId="1" xfId="0" applyNumberFormat="1" applyBorder="1"/>
    <xf numFmtId="7" fontId="0" fillId="0" borderId="2" xfId="0" applyNumberFormat="1" applyBorder="1"/>
    <xf numFmtId="7" fontId="0" fillId="0" borderId="3" xfId="0" applyNumberFormat="1" applyBorder="1"/>
    <xf numFmtId="7" fontId="0" fillId="0" borderId="4" xfId="0" applyNumberFormat="1" applyBorder="1"/>
    <xf numFmtId="7" fontId="0" fillId="0" borderId="4" xfId="0" quotePrefix="1" applyNumberFormat="1" applyBorder="1"/>
    <xf numFmtId="7" fontId="0" fillId="0" borderId="5" xfId="0" applyNumberFormat="1" applyBorder="1"/>
    <xf numFmtId="49" fontId="0" fillId="0" borderId="0" xfId="0" quotePrefix="1" applyNumberFormat="1" applyAlignment="1">
      <alignment horizontal="left"/>
    </xf>
    <xf numFmtId="7" fontId="0" fillId="0" borderId="6" xfId="0" applyNumberFormat="1" applyBorder="1"/>
    <xf numFmtId="7" fontId="0" fillId="0" borderId="7" xfId="0" applyNumberFormat="1" applyBorder="1"/>
    <xf numFmtId="7" fontId="0" fillId="0" borderId="8" xfId="0" applyNumberFormat="1" applyBorder="1"/>
    <xf numFmtId="7" fontId="0" fillId="0" borderId="0" xfId="0" applyNumberFormat="1" applyAlignment="1">
      <alignment horizontal="left"/>
    </xf>
    <xf numFmtId="7" fontId="0" fillId="0" borderId="0" xfId="0" applyNumberFormat="1" applyAlignment="1">
      <alignment horizontal="center"/>
    </xf>
    <xf numFmtId="7" fontId="0" fillId="0" borderId="0" xfId="0" applyNumberFormat="1" applyAlignment="1">
      <alignment horizontal="right"/>
    </xf>
    <xf numFmtId="7" fontId="0" fillId="2" borderId="4" xfId="0" applyNumberFormat="1" applyFill="1" applyBorder="1"/>
    <xf numFmtId="7" fontId="0" fillId="2" borderId="0" xfId="0" applyNumberFormat="1" applyFill="1"/>
    <xf numFmtId="7" fontId="0" fillId="2" borderId="5" xfId="0" applyNumberFormat="1" applyFill="1" applyBorder="1"/>
    <xf numFmtId="3" fontId="6" fillId="0" borderId="0" xfId="0" applyNumberFormat="1" applyFont="1"/>
    <xf numFmtId="37" fontId="6" fillId="0" borderId="0" xfId="0" applyNumberFormat="1" applyFont="1"/>
    <xf numFmtId="3" fontId="24" fillId="0" borderId="0" xfId="0" applyNumberFormat="1" applyFont="1"/>
    <xf numFmtId="4" fontId="24" fillId="0" borderId="0" xfId="0" applyNumberFormat="1" applyFont="1"/>
    <xf numFmtId="7" fontId="0" fillId="0" borderId="0" xfId="0" applyNumberFormat="1" applyAlignment="1">
      <alignment horizontal="centerContinuous"/>
    </xf>
    <xf numFmtId="7" fontId="0" fillId="0" borderId="0" xfId="0" quotePrefix="1" applyNumberFormat="1"/>
    <xf numFmtId="37" fontId="0" fillId="2" borderId="5" xfId="0" applyNumberFormat="1" applyFill="1" applyBorder="1"/>
    <xf numFmtId="37" fontId="24" fillId="0" borderId="0" xfId="0" applyNumberFormat="1" applyFont="1"/>
    <xf numFmtId="0" fontId="25" fillId="0" borderId="0" xfId="0" applyFont="1"/>
    <xf numFmtId="0" fontId="17" fillId="0" borderId="0" xfId="0" applyFont="1"/>
    <xf numFmtId="0" fontId="0" fillId="0" borderId="11" xfId="0" applyBorder="1"/>
    <xf numFmtId="0" fontId="0" fillId="0" borderId="4" xfId="0" quotePrefix="1" applyBorder="1"/>
    <xf numFmtId="0" fontId="0" fillId="0" borderId="12" xfId="0" applyBorder="1"/>
    <xf numFmtId="0" fontId="0" fillId="0" borderId="9" xfId="0" applyBorder="1" applyAlignment="1">
      <alignment horizontal="center"/>
    </xf>
    <xf numFmtId="37" fontId="0" fillId="0" borderId="9" xfId="0" applyNumberFormat="1" applyBorder="1"/>
    <xf numFmtId="37" fontId="4" fillId="0" borderId="9" xfId="0" applyNumberFormat="1" applyFont="1" applyBorder="1"/>
    <xf numFmtId="37" fontId="0" fillId="2" borderId="9" xfId="0" applyNumberFormat="1" applyFill="1" applyBorder="1"/>
    <xf numFmtId="37" fontId="0" fillId="2" borderId="9" xfId="0" applyNumberFormat="1" applyFill="1" applyBorder="1" applyAlignment="1">
      <alignment horizontal="fill"/>
    </xf>
    <xf numFmtId="37" fontId="0" fillId="0" borderId="5" xfId="0" applyNumberFormat="1" applyBorder="1" applyAlignment="1">
      <alignment horizontal="centerContinuous"/>
    </xf>
    <xf numFmtId="37" fontId="0" fillId="0" borderId="12" xfId="0" applyNumberFormat="1"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37" fontId="7" fillId="0" borderId="5" xfId="0" applyNumberFormat="1" applyFont="1" applyBorder="1" applyProtection="1">
      <protection locked="0"/>
    </xf>
    <xf numFmtId="37" fontId="0" fillId="0" borderId="5" xfId="0" applyNumberFormat="1" applyBorder="1"/>
    <xf numFmtId="6" fontId="23" fillId="0" borderId="0" xfId="0" quotePrefix="1" applyNumberFormat="1" applyFont="1" applyAlignment="1" applyProtection="1">
      <alignment horizontal="center"/>
      <protection locked="0"/>
    </xf>
    <xf numFmtId="0" fontId="0" fillId="2" borderId="0" xfId="0" applyFill="1" applyAlignment="1">
      <alignment horizontal="fill"/>
    </xf>
    <xf numFmtId="0" fontId="0" fillId="3" borderId="0" xfId="0" applyFill="1" applyAlignment="1">
      <alignment horizontal="fill"/>
    </xf>
    <xf numFmtId="37" fontId="0" fillId="0" borderId="26" xfId="0" applyNumberFormat="1" applyBorder="1"/>
    <xf numFmtId="0" fontId="26" fillId="0" borderId="0" xfId="9"/>
    <xf numFmtId="0" fontId="26" fillId="0" borderId="0" xfId="9" applyAlignment="1">
      <alignment horizontal="center"/>
    </xf>
    <xf numFmtId="0" fontId="26" fillId="0" borderId="0" xfId="9" quotePrefix="1"/>
    <xf numFmtId="0" fontId="26" fillId="0" borderId="0" xfId="9" quotePrefix="1" applyAlignment="1">
      <alignment horizontal="left"/>
    </xf>
    <xf numFmtId="0" fontId="26" fillId="0" borderId="25" xfId="9" applyBorder="1" applyAlignment="1">
      <alignment horizontal="fill"/>
    </xf>
    <xf numFmtId="37" fontId="26" fillId="0" borderId="0" xfId="9" applyNumberFormat="1"/>
    <xf numFmtId="166" fontId="26" fillId="0" borderId="0" xfId="9" applyNumberFormat="1"/>
    <xf numFmtId="0" fontId="26" fillId="0" borderId="0" xfId="9" applyAlignment="1">
      <alignment horizontal="fill"/>
    </xf>
    <xf numFmtId="37" fontId="27" fillId="0" borderId="0" xfId="9" applyNumberFormat="1" applyFont="1"/>
    <xf numFmtId="41" fontId="26" fillId="0" borderId="0" xfId="9" applyNumberFormat="1"/>
    <xf numFmtId="41" fontId="28" fillId="0" borderId="0" xfId="9" applyNumberFormat="1" applyFont="1"/>
    <xf numFmtId="37" fontId="26" fillId="0" borderId="0" xfId="9" applyNumberFormat="1" applyAlignment="1">
      <alignment horizontal="fill"/>
    </xf>
    <xf numFmtId="0" fontId="0" fillId="0" borderId="29" xfId="0" applyBorder="1" applyAlignment="1">
      <alignment horizontal="center"/>
    </xf>
    <xf numFmtId="0" fontId="0" fillId="0" borderId="0" xfId="0" applyAlignment="1">
      <alignment horizontal="fill"/>
    </xf>
    <xf numFmtId="0" fontId="0" fillId="0" borderId="31" xfId="0" applyBorder="1" applyAlignment="1">
      <alignment horizontal="fill"/>
    </xf>
    <xf numFmtId="37" fontId="0" fillId="0" borderId="29" xfId="0" applyNumberFormat="1" applyBorder="1"/>
    <xf numFmtId="37" fontId="0" fillId="0" borderId="29" xfId="0" applyNumberFormat="1" applyBorder="1" applyAlignment="1">
      <alignment horizontal="center"/>
    </xf>
    <xf numFmtId="37" fontId="0" fillId="0" borderId="25" xfId="0" applyNumberFormat="1" applyBorder="1" applyAlignment="1">
      <alignment horizontal="fill"/>
    </xf>
    <xf numFmtId="37" fontId="0" fillId="0" borderId="28" xfId="0" applyNumberFormat="1" applyBorder="1"/>
    <xf numFmtId="37" fontId="0" fillId="0" borderId="29" xfId="0" applyNumberFormat="1" applyBorder="1" applyAlignment="1">
      <alignment horizontal="fill"/>
    </xf>
    <xf numFmtId="0" fontId="0" fillId="0" borderId="3" xfId="0" applyBorder="1" applyAlignment="1">
      <alignment horizontal="center"/>
    </xf>
    <xf numFmtId="0" fontId="0" fillId="0" borderId="32" xfId="0" applyBorder="1"/>
    <xf numFmtId="0" fontId="0" fillId="3" borderId="5" xfId="0" applyFill="1" applyBorder="1" applyAlignment="1">
      <alignment horizontal="fill"/>
    </xf>
    <xf numFmtId="0" fontId="0" fillId="3" borderId="8" xfId="0" applyFill="1" applyBorder="1"/>
    <xf numFmtId="37" fontId="29" fillId="0" borderId="0" xfId="10"/>
    <xf numFmtId="37" fontId="30" fillId="0" borderId="0" xfId="10" applyFont="1"/>
    <xf numFmtId="37" fontId="29" fillId="0" borderId="7" xfId="10" applyBorder="1"/>
    <xf numFmtId="37" fontId="29" fillId="0" borderId="8" xfId="10" applyBorder="1"/>
    <xf numFmtId="37" fontId="29" fillId="0" borderId="5" xfId="10" applyBorder="1"/>
    <xf numFmtId="37" fontId="29" fillId="0" borderId="14" xfId="10" applyBorder="1"/>
    <xf numFmtId="37" fontId="29" fillId="0" borderId="15" xfId="10" applyBorder="1"/>
    <xf numFmtId="37" fontId="31" fillId="0" borderId="1" xfId="10" applyFont="1" applyBorder="1"/>
    <xf numFmtId="37" fontId="29" fillId="0" borderId="2" xfId="10" applyBorder="1"/>
    <xf numFmtId="167" fontId="29" fillId="0" borderId="0" xfId="10" applyNumberFormat="1"/>
    <xf numFmtId="167" fontId="29" fillId="0" borderId="3" xfId="10" applyNumberFormat="1" applyBorder="1"/>
    <xf numFmtId="37" fontId="17" fillId="0" borderId="0" xfId="10" applyFont="1"/>
    <xf numFmtId="167" fontId="17" fillId="0" borderId="0" xfId="10" applyNumberFormat="1" applyFont="1"/>
    <xf numFmtId="37" fontId="29" fillId="0" borderId="4" xfId="10" applyBorder="1"/>
    <xf numFmtId="37" fontId="18" fillId="0" borderId="6" xfId="10" applyFont="1" applyBorder="1"/>
    <xf numFmtId="37" fontId="18" fillId="0" borderId="7" xfId="10" applyFont="1" applyBorder="1"/>
    <xf numFmtId="37" fontId="29" fillId="0" borderId="1" xfId="10" applyBorder="1" applyAlignment="1">
      <alignment horizontal="centerContinuous"/>
    </xf>
    <xf numFmtId="37" fontId="29" fillId="0" borderId="2" xfId="10" applyBorder="1" applyAlignment="1">
      <alignment horizontal="centerContinuous"/>
    </xf>
    <xf numFmtId="37" fontId="29" fillId="0" borderId="11" xfId="10" applyBorder="1" applyAlignment="1">
      <alignment horizontal="centerContinuous"/>
    </xf>
    <xf numFmtId="37" fontId="29" fillId="0" borderId="9" xfId="10" applyBorder="1" applyAlignment="1">
      <alignment horizontal="centerContinuous"/>
    </xf>
    <xf numFmtId="37" fontId="29" fillId="0" borderId="4" xfId="10" applyBorder="1" applyAlignment="1">
      <alignment horizontal="centerContinuous"/>
    </xf>
    <xf numFmtId="37" fontId="29" fillId="0" borderId="0" xfId="10" applyAlignment="1">
      <alignment horizontal="centerContinuous"/>
    </xf>
    <xf numFmtId="37" fontId="29" fillId="0" borderId="3" xfId="10" applyBorder="1"/>
    <xf numFmtId="37" fontId="29" fillId="0" borderId="4" xfId="10" applyBorder="1" applyAlignment="1">
      <alignment horizontal="center"/>
    </xf>
    <xf numFmtId="37" fontId="29" fillId="0" borderId="1" xfId="10" applyBorder="1"/>
    <xf numFmtId="37" fontId="29" fillId="0" borderId="11" xfId="10" applyBorder="1"/>
    <xf numFmtId="37" fontId="29" fillId="0" borderId="9" xfId="10" applyBorder="1" applyAlignment="1">
      <alignment horizontal="right"/>
    </xf>
    <xf numFmtId="37" fontId="29" fillId="0" borderId="9" xfId="10" applyBorder="1"/>
    <xf numFmtId="37" fontId="9" fillId="0" borderId="4" xfId="10" applyFont="1" applyBorder="1" applyProtection="1">
      <protection locked="0"/>
    </xf>
    <xf numFmtId="37" fontId="9" fillId="0" borderId="4" xfId="10" applyFont="1" applyBorder="1"/>
    <xf numFmtId="37" fontId="29" fillId="0" borderId="19" xfId="10" applyBorder="1"/>
    <xf numFmtId="37" fontId="29" fillId="2" borderId="19" xfId="10" applyFill="1" applyBorder="1"/>
    <xf numFmtId="37" fontId="29" fillId="0" borderId="13" xfId="10" applyBorder="1"/>
    <xf numFmtId="37" fontId="31" fillId="0" borderId="0" xfId="10" applyFont="1"/>
    <xf numFmtId="37" fontId="29" fillId="0" borderId="0" xfId="10" applyAlignment="1">
      <alignment horizontal="right"/>
    </xf>
    <xf numFmtId="37" fontId="31" fillId="0" borderId="0" xfId="10" applyFont="1" applyAlignment="1">
      <alignment horizontal="center"/>
    </xf>
    <xf numFmtId="39" fontId="14" fillId="0" borderId="7" xfId="11" applyBorder="1"/>
    <xf numFmtId="39" fontId="14" fillId="0" borderId="0" xfId="11"/>
    <xf numFmtId="39" fontId="14" fillId="0" borderId="4" xfId="11" applyBorder="1"/>
    <xf numFmtId="39" fontId="14" fillId="0" borderId="9" xfId="11" applyBorder="1"/>
    <xf numFmtId="39" fontId="14" fillId="0" borderId="0" xfId="11" applyAlignment="1">
      <alignment horizontal="center"/>
    </xf>
    <xf numFmtId="39" fontId="14" fillId="0" borderId="6" xfId="11" applyBorder="1"/>
    <xf numFmtId="39" fontId="5" fillId="0" borderId="12" xfId="11" applyFont="1" applyBorder="1" applyProtection="1">
      <protection locked="0"/>
    </xf>
    <xf numFmtId="39" fontId="5" fillId="0" borderId="7" xfId="11" applyFont="1" applyBorder="1" applyProtection="1">
      <protection locked="0"/>
    </xf>
    <xf numFmtId="39" fontId="14" fillId="0" borderId="0" xfId="11" applyAlignment="1">
      <alignment horizontal="centerContinuous"/>
    </xf>
    <xf numFmtId="167" fontId="14" fillId="0" borderId="0" xfId="11" applyNumberFormat="1" applyAlignment="1">
      <alignment horizontal="center"/>
    </xf>
    <xf numFmtId="39" fontId="14" fillId="0" borderId="0" xfId="11" applyAlignment="1">
      <alignment horizontal="right"/>
    </xf>
    <xf numFmtId="37" fontId="14" fillId="0" borderId="0" xfId="11" applyNumberFormat="1"/>
    <xf numFmtId="39" fontId="14" fillId="0" borderId="5" xfId="11" applyBorder="1" applyAlignment="1">
      <alignment horizontal="center"/>
    </xf>
    <xf numFmtId="39" fontId="14" fillId="0" borderId="4" xfId="11" applyBorder="1" applyAlignment="1">
      <alignment horizontal="center"/>
    </xf>
    <xf numFmtId="39" fontId="14" fillId="0" borderId="13" xfId="11" applyBorder="1"/>
    <xf numFmtId="39" fontId="14" fillId="0" borderId="15" xfId="11" applyBorder="1" applyAlignment="1">
      <alignment horizontal="center"/>
    </xf>
    <xf numFmtId="39" fontId="14" fillId="0" borderId="14" xfId="11" applyBorder="1" applyAlignment="1">
      <alignment horizontal="centerContinuous"/>
    </xf>
    <xf numFmtId="39" fontId="14" fillId="0" borderId="13" xfId="11" applyBorder="1" applyAlignment="1">
      <alignment horizontal="center"/>
    </xf>
    <xf numFmtId="37" fontId="14" fillId="0" borderId="13" xfId="11" applyNumberFormat="1" applyBorder="1" applyAlignment="1">
      <alignment horizontal="center"/>
    </xf>
    <xf numFmtId="5" fontId="5" fillId="0" borderId="4" xfId="11" applyNumberFormat="1" applyFont="1" applyBorder="1" applyProtection="1">
      <protection locked="0"/>
    </xf>
    <xf numFmtId="37" fontId="14" fillId="0" borderId="4" xfId="11" applyNumberFormat="1" applyBorder="1"/>
    <xf numFmtId="37" fontId="5" fillId="0" borderId="4" xfId="11" applyNumberFormat="1" applyFont="1" applyBorder="1" applyProtection="1">
      <protection locked="0"/>
    </xf>
    <xf numFmtId="37" fontId="5" fillId="0" borderId="6" xfId="11" applyNumberFormat="1" applyFont="1" applyBorder="1" applyProtection="1">
      <protection locked="0"/>
    </xf>
    <xf numFmtId="37" fontId="14" fillId="0" borderId="6" xfId="11" applyNumberFormat="1" applyBorder="1"/>
    <xf numFmtId="39" fontId="32" fillId="0" borderId="0" xfId="11" applyFont="1"/>
    <xf numFmtId="5" fontId="14" fillId="0" borderId="6" xfId="11" applyNumberFormat="1" applyBorder="1"/>
    <xf numFmtId="5" fontId="14" fillId="0" borderId="4" xfId="11" applyNumberFormat="1" applyBorder="1"/>
    <xf numFmtId="37" fontId="14" fillId="0" borderId="5" xfId="11" applyNumberFormat="1" applyBorder="1" applyAlignment="1">
      <alignment horizontal="center"/>
    </xf>
    <xf numFmtId="37" fontId="14" fillId="0" borderId="8" xfId="11" applyNumberFormat="1" applyBorder="1" applyAlignment="1">
      <alignment horizontal="center"/>
    </xf>
    <xf numFmtId="39" fontId="14" fillId="0" borderId="7" xfId="11" applyBorder="1" applyAlignment="1">
      <alignment horizontal="center"/>
    </xf>
    <xf numFmtId="39" fontId="33" fillId="0" borderId="0" xfId="11" applyFont="1"/>
    <xf numFmtId="8" fontId="33" fillId="0" borderId="0" xfId="11" applyNumberFormat="1" applyFont="1"/>
    <xf numFmtId="39" fontId="14" fillId="0" borderId="1" xfId="12" applyBorder="1"/>
    <xf numFmtId="39" fontId="14" fillId="0" borderId="2" xfId="12" applyBorder="1"/>
    <xf numFmtId="39" fontId="14" fillId="0" borderId="3" xfId="12" applyBorder="1"/>
    <xf numFmtId="39" fontId="14" fillId="0" borderId="0" xfId="12"/>
    <xf numFmtId="39" fontId="14" fillId="0" borderId="4" xfId="12" applyBorder="1"/>
    <xf numFmtId="39" fontId="14" fillId="0" borderId="5" xfId="12" applyBorder="1"/>
    <xf numFmtId="39" fontId="9" fillId="0" borderId="4" xfId="12" applyFont="1" applyBorder="1" applyProtection="1">
      <protection locked="0"/>
    </xf>
    <xf numFmtId="39" fontId="14" fillId="0" borderId="0" xfId="12" applyAlignment="1">
      <alignment horizontal="centerContinuous"/>
    </xf>
    <xf numFmtId="39" fontId="14" fillId="0" borderId="5" xfId="12" applyBorder="1" applyAlignment="1">
      <alignment horizontal="centerContinuous"/>
    </xf>
    <xf numFmtId="39" fontId="14" fillId="0" borderId="6" xfId="12" applyBorder="1"/>
    <xf numFmtId="39" fontId="14" fillId="0" borderId="7" xfId="12" applyBorder="1"/>
    <xf numFmtId="39" fontId="14" fillId="0" borderId="8" xfId="12" applyBorder="1"/>
    <xf numFmtId="39" fontId="14" fillId="0" borderId="11" xfId="12" applyBorder="1" applyAlignment="1">
      <alignment horizontal="center"/>
    </xf>
    <xf numFmtId="37" fontId="14" fillId="0" borderId="0" xfId="12" applyNumberFormat="1" applyAlignment="1">
      <alignment horizontal="centerContinuous"/>
    </xf>
    <xf numFmtId="39" fontId="14" fillId="0" borderId="9" xfId="12" applyBorder="1" applyAlignment="1">
      <alignment horizontal="center"/>
    </xf>
    <xf numFmtId="39" fontId="14" fillId="0" borderId="0" xfId="12" applyAlignment="1">
      <alignment horizontal="center"/>
    </xf>
    <xf numFmtId="39" fontId="14" fillId="0" borderId="4" xfId="12" applyBorder="1" applyAlignment="1">
      <alignment horizontal="center"/>
    </xf>
    <xf numFmtId="39" fontId="14" fillId="0" borderId="12" xfId="12" applyBorder="1" applyAlignment="1">
      <alignment horizontal="center"/>
    </xf>
    <xf numFmtId="39" fontId="14" fillId="0" borderId="9" xfId="12" applyBorder="1"/>
    <xf numFmtId="37" fontId="34" fillId="0" borderId="0" xfId="12" applyNumberFormat="1" applyFont="1" applyProtection="1">
      <protection locked="0"/>
    </xf>
    <xf numFmtId="37" fontId="9" fillId="0" borderId="4" xfId="12" applyNumberFormat="1" applyFont="1" applyBorder="1" applyProtection="1">
      <protection locked="0"/>
    </xf>
    <xf numFmtId="37" fontId="34" fillId="0" borderId="9" xfId="12" applyNumberFormat="1" applyFont="1" applyBorder="1" applyProtection="1">
      <protection locked="0"/>
    </xf>
    <xf numFmtId="37" fontId="9" fillId="0" borderId="9" xfId="12" applyNumberFormat="1" applyFont="1" applyBorder="1" applyProtection="1">
      <protection locked="0"/>
    </xf>
    <xf numFmtId="37" fontId="14" fillId="0" borderId="0" xfId="12" applyNumberFormat="1"/>
    <xf numFmtId="37" fontId="11" fillId="0" borderId="4" xfId="12" applyNumberFormat="1" applyFont="1" applyBorder="1"/>
    <xf numFmtId="37" fontId="14" fillId="0" borderId="9" xfId="12" applyNumberFormat="1" applyBorder="1"/>
    <xf numFmtId="37" fontId="11" fillId="0" borderId="9" xfId="12" applyNumberFormat="1" applyFont="1" applyBorder="1"/>
    <xf numFmtId="37" fontId="7" fillId="0" borderId="0" xfId="12" applyNumberFormat="1" applyFont="1" applyProtection="1">
      <protection locked="0"/>
    </xf>
    <xf numFmtId="37" fontId="7" fillId="0" borderId="9" xfId="12" applyNumberFormat="1" applyFont="1" applyBorder="1" applyProtection="1">
      <protection locked="0"/>
    </xf>
    <xf numFmtId="37" fontId="34" fillId="0" borderId="7" xfId="12" applyNumberFormat="1" applyFont="1" applyBorder="1" applyProtection="1">
      <protection locked="0"/>
    </xf>
    <xf numFmtId="37" fontId="9" fillId="0" borderId="6" xfId="12" applyNumberFormat="1" applyFont="1" applyBorder="1" applyProtection="1">
      <protection locked="0"/>
    </xf>
    <xf numFmtId="37" fontId="7" fillId="0" borderId="12" xfId="12" applyNumberFormat="1" applyFont="1" applyBorder="1" applyProtection="1">
      <protection locked="0"/>
    </xf>
    <xf numFmtId="37" fontId="14" fillId="0" borderId="7" xfId="12" applyNumberFormat="1" applyBorder="1"/>
    <xf numFmtId="37" fontId="14" fillId="0" borderId="12" xfId="12" applyNumberFormat="1" applyBorder="1"/>
    <xf numFmtId="39" fontId="7" fillId="0" borderId="0" xfId="12" applyFont="1" applyProtection="1">
      <protection locked="0"/>
    </xf>
    <xf numFmtId="37" fontId="14" fillId="0" borderId="4" xfId="12" applyNumberFormat="1" applyBorder="1"/>
    <xf numFmtId="39" fontId="35" fillId="0" borderId="0" xfId="12" applyFont="1" applyAlignment="1" applyProtection="1">
      <alignment horizontal="center"/>
      <protection locked="0"/>
    </xf>
    <xf numFmtId="37" fontId="36" fillId="0" borderId="4" xfId="12" applyNumberFormat="1" applyFont="1" applyBorder="1"/>
    <xf numFmtId="37" fontId="14" fillId="0" borderId="9" xfId="12" applyNumberFormat="1" applyBorder="1" applyAlignment="1">
      <alignment horizontal="center"/>
    </xf>
    <xf numFmtId="37" fontId="14" fillId="0" borderId="6" xfId="12" applyNumberFormat="1" applyBorder="1"/>
    <xf numFmtId="37" fontId="14" fillId="0" borderId="12" xfId="12" applyNumberFormat="1" applyBorder="1" applyAlignment="1">
      <alignment horizontal="center"/>
    </xf>
    <xf numFmtId="39" fontId="14" fillId="0" borderId="5" xfId="12" applyBorder="1" applyAlignment="1">
      <alignment horizontal="center"/>
    </xf>
    <xf numFmtId="39" fontId="14" fillId="0" borderId="8" xfId="12" applyBorder="1" applyAlignment="1">
      <alignment horizontal="center"/>
    </xf>
    <xf numFmtId="166" fontId="14" fillId="0" borderId="0" xfId="12" applyNumberFormat="1"/>
    <xf numFmtId="0" fontId="37" fillId="0" borderId="0" xfId="0" applyFont="1" applyAlignment="1">
      <alignment horizontal="centerContinuous"/>
    </xf>
    <xf numFmtId="0" fontId="37" fillId="0" borderId="4" xfId="0" applyFont="1" applyBorder="1" applyAlignment="1">
      <alignment horizontal="centerContinuous"/>
    </xf>
    <xf numFmtId="0" fontId="0" fillId="0" borderId="7" xfId="0" applyBorder="1" applyAlignment="1">
      <alignment horizontal="centerContinuous"/>
    </xf>
    <xf numFmtId="0" fontId="0" fillId="0" borderId="6" xfId="0" applyBorder="1" applyAlignment="1">
      <alignment horizontal="centerContinuous"/>
    </xf>
    <xf numFmtId="0" fontId="0" fillId="0" borderId="8" xfId="0" applyBorder="1" applyAlignment="1">
      <alignment horizontal="center"/>
    </xf>
    <xf numFmtId="0" fontId="0" fillId="0" borderId="11" xfId="0" applyBorder="1" applyAlignment="1">
      <alignment horizontal="center"/>
    </xf>
    <xf numFmtId="0" fontId="0" fillId="0" borderId="7" xfId="0" quotePrefix="1" applyBorder="1" applyAlignment="1">
      <alignment horizontal="center"/>
    </xf>
    <xf numFmtId="0" fontId="0" fillId="0" borderId="12" xfId="0" quotePrefix="1" applyBorder="1" applyAlignment="1">
      <alignment horizontal="center"/>
    </xf>
    <xf numFmtId="0" fontId="0" fillId="0" borderId="6" xfId="0" quotePrefix="1" applyBorder="1" applyAlignment="1">
      <alignment horizontal="center"/>
    </xf>
    <xf numFmtId="0" fontId="0" fillId="0" borderId="4" xfId="0" quotePrefix="1" applyBorder="1" applyAlignment="1">
      <alignment horizontal="center"/>
    </xf>
    <xf numFmtId="0" fontId="0" fillId="0" borderId="9" xfId="0" quotePrefix="1" applyBorder="1" applyAlignment="1">
      <alignment horizontal="center"/>
    </xf>
    <xf numFmtId="3" fontId="5" fillId="0" borderId="9" xfId="0" applyNumberFormat="1" applyFont="1" applyBorder="1" applyAlignment="1">
      <alignment horizontal="right"/>
    </xf>
    <xf numFmtId="37" fontId="7" fillId="0" borderId="9" xfId="0" applyNumberFormat="1" applyFont="1" applyBorder="1" applyProtection="1">
      <protection locked="0"/>
    </xf>
    <xf numFmtId="0" fontId="0" fillId="3" borderId="9" xfId="0" applyFill="1" applyBorder="1" applyAlignment="1">
      <alignment horizontal="fill"/>
    </xf>
    <xf numFmtId="0" fontId="0" fillId="3" borderId="4" xfId="0" applyFill="1" applyBorder="1" applyAlignment="1">
      <alignment horizontal="fill"/>
    </xf>
    <xf numFmtId="0" fontId="0" fillId="3" borderId="12" xfId="0" applyFill="1" applyBorder="1"/>
    <xf numFmtId="39" fontId="3" fillId="0" borderId="0" xfId="13" applyFont="1"/>
    <xf numFmtId="39" fontId="14" fillId="0" borderId="0" xfId="13"/>
    <xf numFmtId="39" fontId="14" fillId="0" borderId="7" xfId="13" applyBorder="1"/>
    <xf numFmtId="39" fontId="14" fillId="0" borderId="4" xfId="13" applyBorder="1"/>
    <xf numFmtId="39" fontId="14" fillId="0" borderId="9" xfId="13" applyBorder="1"/>
    <xf numFmtId="39" fontId="14" fillId="0" borderId="4" xfId="13" quotePrefix="1" applyBorder="1"/>
    <xf numFmtId="39" fontId="14" fillId="0" borderId="6" xfId="13" applyBorder="1"/>
    <xf numFmtId="39" fontId="14" fillId="0" borderId="12" xfId="13" applyBorder="1"/>
    <xf numFmtId="39" fontId="14" fillId="0" borderId="4" xfId="13" applyBorder="1" applyAlignment="1">
      <alignment horizontal="centerContinuous"/>
    </xf>
    <xf numFmtId="39" fontId="14" fillId="0" borderId="0" xfId="13" applyAlignment="1">
      <alignment horizontal="centerContinuous"/>
    </xf>
    <xf numFmtId="39" fontId="14" fillId="0" borderId="9" xfId="13" applyBorder="1" applyAlignment="1">
      <alignment horizontal="center"/>
    </xf>
    <xf numFmtId="39" fontId="14" fillId="0" borderId="0" xfId="13" applyAlignment="1">
      <alignment horizontal="center"/>
    </xf>
    <xf numFmtId="39" fontId="14" fillId="0" borderId="7" xfId="13" applyBorder="1" applyAlignment="1">
      <alignment horizontal="centerContinuous"/>
    </xf>
    <xf numFmtId="39" fontId="14" fillId="0" borderId="12" xfId="13" applyBorder="1" applyAlignment="1">
      <alignment horizontal="center"/>
    </xf>
    <xf numFmtId="39" fontId="14" fillId="0" borderId="7" xfId="13" applyBorder="1" applyAlignment="1">
      <alignment horizontal="center"/>
    </xf>
    <xf numFmtId="37" fontId="14" fillId="2" borderId="9" xfId="13" applyNumberFormat="1" applyFill="1" applyBorder="1"/>
    <xf numFmtId="37" fontId="14" fillId="2" borderId="0" xfId="13" applyNumberFormat="1" applyFill="1"/>
    <xf numFmtId="37" fontId="14" fillId="0" borderId="0" xfId="13" applyNumberFormat="1" applyAlignment="1">
      <alignment horizontal="centerContinuous"/>
    </xf>
    <xf numFmtId="37" fontId="14" fillId="0" borderId="9" xfId="13" applyNumberFormat="1" applyBorder="1"/>
    <xf numFmtId="37" fontId="14" fillId="0" borderId="0" xfId="13" applyNumberFormat="1"/>
    <xf numFmtId="5" fontId="7" fillId="0" borderId="12" xfId="13" applyNumberFormat="1" applyFont="1" applyBorder="1" applyProtection="1">
      <protection locked="0"/>
    </xf>
    <xf numFmtId="5" fontId="38" fillId="0" borderId="7" xfId="13" applyNumberFormat="1" applyFont="1" applyBorder="1" applyProtection="1">
      <protection locked="0"/>
    </xf>
    <xf numFmtId="37" fontId="14" fillId="0" borderId="19" xfId="13" applyNumberFormat="1" applyBorder="1"/>
    <xf numFmtId="37" fontId="14" fillId="0" borderId="14" xfId="13" applyNumberFormat="1" applyBorder="1"/>
    <xf numFmtId="37" fontId="14" fillId="0" borderId="33" xfId="13" applyNumberFormat="1" applyBorder="1"/>
    <xf numFmtId="37" fontId="14" fillId="0" borderId="34" xfId="13" applyNumberFormat="1" applyBorder="1"/>
    <xf numFmtId="37" fontId="14" fillId="0" borderId="11" xfId="13" applyNumberFormat="1" applyBorder="1"/>
    <xf numFmtId="37" fontId="14" fillId="0" borderId="2" xfId="13" applyNumberFormat="1" applyBorder="1"/>
    <xf numFmtId="37" fontId="14" fillId="0" borderId="12" xfId="13" applyNumberFormat="1" applyBorder="1"/>
    <xf numFmtId="37" fontId="14" fillId="0" borderId="7" xfId="13" applyNumberFormat="1" applyBorder="1"/>
    <xf numFmtId="39" fontId="14" fillId="0" borderId="5" xfId="13" applyBorder="1"/>
    <xf numFmtId="39" fontId="14" fillId="0" borderId="8" xfId="13" applyBorder="1"/>
    <xf numFmtId="39" fontId="14" fillId="0" borderId="5" xfId="13" applyBorder="1" applyAlignment="1">
      <alignment horizontal="centerContinuous"/>
    </xf>
    <xf numFmtId="39" fontId="14" fillId="0" borderId="5" xfId="13" applyBorder="1" applyAlignment="1">
      <alignment horizontal="center"/>
    </xf>
    <xf numFmtId="37" fontId="14" fillId="0" borderId="8" xfId="13" applyNumberFormat="1" applyBorder="1"/>
    <xf numFmtId="37" fontId="14" fillId="0" borderId="35" xfId="13" applyNumberFormat="1" applyBorder="1"/>
    <xf numFmtId="5" fontId="7" fillId="0" borderId="9" xfId="13" applyNumberFormat="1" applyFont="1" applyBorder="1" applyProtection="1">
      <protection locked="0"/>
    </xf>
    <xf numFmtId="37" fontId="7" fillId="0" borderId="9" xfId="13" applyNumberFormat="1" applyFont="1" applyBorder="1" applyProtection="1">
      <protection locked="0"/>
    </xf>
    <xf numFmtId="37" fontId="7" fillId="0" borderId="12" xfId="13" applyNumberFormat="1" applyFont="1" applyBorder="1" applyProtection="1">
      <protection locked="0"/>
    </xf>
    <xf numFmtId="5" fontId="14" fillId="0" borderId="33" xfId="13" applyNumberFormat="1" applyBorder="1"/>
    <xf numFmtId="37" fontId="14" fillId="0" borderId="5" xfId="13" applyNumberFormat="1" applyBorder="1"/>
    <xf numFmtId="37" fontId="14" fillId="0" borderId="15" xfId="13" applyNumberFormat="1" applyBorder="1"/>
    <xf numFmtId="37" fontId="14" fillId="0" borderId="36" xfId="13" applyNumberFormat="1" applyBorder="1"/>
    <xf numFmtId="39" fontId="14" fillId="0" borderId="4" xfId="13" applyBorder="1" applyAlignment="1">
      <alignment horizontal="center"/>
    </xf>
    <xf numFmtId="37" fontId="14" fillId="0" borderId="6" xfId="13" applyNumberFormat="1" applyBorder="1"/>
    <xf numFmtId="37" fontId="14" fillId="0" borderId="4" xfId="13" applyNumberFormat="1" applyBorder="1"/>
    <xf numFmtId="37" fontId="14" fillId="0" borderId="13" xfId="13" applyNumberFormat="1" applyBorder="1"/>
    <xf numFmtId="37" fontId="14" fillId="0" borderId="37" xfId="13" applyNumberFormat="1" applyBorder="1"/>
    <xf numFmtId="5" fontId="7" fillId="0" borderId="4" xfId="13" applyNumberFormat="1" applyFont="1" applyBorder="1" applyProtection="1">
      <protection locked="0"/>
    </xf>
    <xf numFmtId="37" fontId="7" fillId="0" borderId="4" xfId="13" applyNumberFormat="1" applyFont="1" applyBorder="1" applyProtection="1">
      <protection locked="0"/>
    </xf>
    <xf numFmtId="5" fontId="14" fillId="0" borderId="6" xfId="13" applyNumberFormat="1" applyBorder="1"/>
    <xf numFmtId="39" fontId="39" fillId="0" borderId="4" xfId="13" applyFont="1" applyBorder="1"/>
    <xf numFmtId="37" fontId="7" fillId="0" borderId="6" xfId="13" applyNumberFormat="1" applyFont="1" applyBorder="1" applyProtection="1">
      <protection locked="0"/>
    </xf>
    <xf numFmtId="39" fontId="7" fillId="0" borderId="4" xfId="13" applyFont="1" applyBorder="1" applyProtection="1">
      <protection locked="0"/>
    </xf>
    <xf numFmtId="5" fontId="14" fillId="0" borderId="37" xfId="13" applyNumberFormat="1" applyBorder="1"/>
    <xf numFmtId="39" fontId="14" fillId="0" borderId="9" xfId="13" quotePrefix="1" applyBorder="1"/>
    <xf numFmtId="5" fontId="14" fillId="0" borderId="12" xfId="13" applyNumberFormat="1" applyBorder="1"/>
    <xf numFmtId="5" fontId="14" fillId="0" borderId="19" xfId="13" applyNumberFormat="1" applyBorder="1"/>
    <xf numFmtId="5" fontId="14" fillId="0" borderId="35" xfId="13" applyNumberFormat="1" applyBorder="1"/>
    <xf numFmtId="5" fontId="14" fillId="0" borderId="0" xfId="13" applyNumberFormat="1"/>
    <xf numFmtId="39" fontId="14" fillId="0" borderId="13" xfId="13" applyBorder="1"/>
    <xf numFmtId="39" fontId="14" fillId="0" borderId="14" xfId="13" applyBorder="1"/>
    <xf numFmtId="165" fontId="14" fillId="0" borderId="14" xfId="13" applyNumberFormat="1" applyBorder="1"/>
    <xf numFmtId="0" fontId="0" fillId="0" borderId="0" xfId="0" applyAlignment="1">
      <alignment horizontal="left"/>
    </xf>
    <xf numFmtId="0" fontId="0" fillId="0" borderId="6" xfId="0" applyBorder="1" applyAlignment="1">
      <alignment horizontal="center"/>
    </xf>
    <xf numFmtId="0" fontId="0" fillId="0" borderId="7" xfId="0" applyBorder="1" applyAlignment="1">
      <alignment horizontal="left"/>
    </xf>
    <xf numFmtId="0" fontId="0" fillId="0" borderId="9" xfId="0" quotePrefix="1" applyBorder="1" applyAlignment="1">
      <alignment horizontal="centerContinuous"/>
    </xf>
    <xf numFmtId="0" fontId="0" fillId="4" borderId="0" xfId="0" applyFill="1" applyAlignment="1">
      <alignment horizontal="fill"/>
    </xf>
    <xf numFmtId="0" fontId="0" fillId="4" borderId="7" xfId="0" applyFill="1" applyBorder="1"/>
    <xf numFmtId="0" fontId="0" fillId="4" borderId="0" xfId="0" applyFill="1" applyAlignment="1">
      <alignment horizontal="center"/>
    </xf>
    <xf numFmtId="0" fontId="0" fillId="0" borderId="25" xfId="0" quotePrefix="1" applyBorder="1"/>
    <xf numFmtId="0" fontId="0" fillId="0" borderId="25" xfId="0" quotePrefix="1" applyBorder="1" applyAlignment="1">
      <alignment horizontal="center"/>
    </xf>
    <xf numFmtId="0" fontId="0" fillId="0" borderId="26" xfId="0" quotePrefix="1" applyBorder="1" applyAlignment="1">
      <alignment horizontal="center"/>
    </xf>
    <xf numFmtId="0" fontId="0" fillId="0" borderId="38" xfId="0" applyBorder="1"/>
    <xf numFmtId="0" fontId="0" fillId="0" borderId="39" xfId="0" applyBorder="1"/>
    <xf numFmtId="0" fontId="0" fillId="0" borderId="8" xfId="0" quotePrefix="1" applyBorder="1" applyAlignment="1">
      <alignment horizontal="center"/>
    </xf>
    <xf numFmtId="37" fontId="0" fillId="0" borderId="5" xfId="0" applyNumberFormat="1" applyBorder="1" applyAlignment="1">
      <alignment horizontal="center"/>
    </xf>
    <xf numFmtId="0" fontId="0" fillId="0" borderId="7" xfId="0" quotePrefix="1" applyBorder="1"/>
    <xf numFmtId="37" fontId="0" fillId="0" borderId="8" xfId="0" quotePrefix="1" applyNumberFormat="1" applyBorder="1" applyAlignment="1">
      <alignment horizontal="center"/>
    </xf>
    <xf numFmtId="0" fontId="0" fillId="0" borderId="2" xfId="0" applyBorder="1" applyAlignment="1">
      <alignment horizontal="center"/>
    </xf>
    <xf numFmtId="0" fontId="0" fillId="0" borderId="9" xfId="0" quotePrefix="1" applyBorder="1"/>
    <xf numFmtId="0" fontId="0" fillId="0" borderId="9" xfId="0" applyBorder="1" applyAlignment="1">
      <alignment horizontal="centerContinuous"/>
    </xf>
    <xf numFmtId="0" fontId="0" fillId="0" borderId="9" xfId="0" applyBorder="1" applyAlignment="1">
      <alignment horizontal="right"/>
    </xf>
    <xf numFmtId="39" fontId="14" fillId="0" borderId="0" xfId="14"/>
    <xf numFmtId="39" fontId="14" fillId="0" borderId="7" xfId="14" applyBorder="1"/>
    <xf numFmtId="39" fontId="14" fillId="0" borderId="1" xfId="14" applyBorder="1"/>
    <xf numFmtId="39" fontId="14" fillId="0" borderId="2" xfId="14" applyBorder="1"/>
    <xf numFmtId="39" fontId="14" fillId="0" borderId="11" xfId="14" applyBorder="1"/>
    <xf numFmtId="39" fontId="14" fillId="0" borderId="3" xfId="14" applyBorder="1"/>
    <xf numFmtId="39" fontId="14" fillId="0" borderId="4" xfId="14" applyBorder="1"/>
    <xf numFmtId="39" fontId="14" fillId="0" borderId="0" xfId="14" applyAlignment="1">
      <alignment horizontal="center"/>
    </xf>
    <xf numFmtId="39" fontId="14" fillId="0" borderId="9" xfId="14" applyBorder="1"/>
    <xf numFmtId="39" fontId="14" fillId="0" borderId="6" xfId="14" applyBorder="1"/>
    <xf numFmtId="39" fontId="5" fillId="0" borderId="12" xfId="14" applyFont="1" applyBorder="1" applyProtection="1">
      <protection locked="0"/>
    </xf>
    <xf numFmtId="39" fontId="14" fillId="0" borderId="0" xfId="14" applyAlignment="1">
      <alignment horizontal="centerContinuous"/>
    </xf>
    <xf numFmtId="39" fontId="14" fillId="0" borderId="4" xfId="14" quotePrefix="1" applyBorder="1"/>
    <xf numFmtId="167" fontId="14" fillId="0" borderId="0" xfId="14" applyNumberFormat="1" applyAlignment="1">
      <alignment horizontal="center"/>
    </xf>
    <xf numFmtId="168" fontId="14" fillId="0" borderId="0" xfId="14" applyNumberFormat="1"/>
    <xf numFmtId="39" fontId="14" fillId="0" borderId="0" xfId="14" quotePrefix="1"/>
    <xf numFmtId="39" fontId="14" fillId="0" borderId="0" xfId="14" applyAlignment="1">
      <alignment horizontal="right"/>
    </xf>
    <xf numFmtId="37" fontId="14" fillId="0" borderId="0" xfId="14" applyNumberFormat="1" applyAlignment="1">
      <alignment horizontal="center"/>
    </xf>
    <xf numFmtId="37" fontId="14" fillId="0" borderId="0" xfId="14" applyNumberFormat="1"/>
    <xf numFmtId="168" fontId="14" fillId="0" borderId="0" xfId="14" applyNumberFormat="1" applyAlignment="1">
      <alignment horizontal="center"/>
    </xf>
    <xf numFmtId="39" fontId="14" fillId="0" borderId="5" xfId="14" applyBorder="1" applyAlignment="1">
      <alignment horizontal="center"/>
    </xf>
    <xf numFmtId="39" fontId="14" fillId="0" borderId="4" xfId="14" applyBorder="1" applyAlignment="1">
      <alignment horizontal="center"/>
    </xf>
    <xf numFmtId="37" fontId="14" fillId="0" borderId="9" xfId="14" applyNumberFormat="1" applyBorder="1" applyAlignment="1">
      <alignment horizontal="center"/>
    </xf>
    <xf numFmtId="39" fontId="14" fillId="0" borderId="9" xfId="14" quotePrefix="1" applyBorder="1" applyAlignment="1">
      <alignment horizontal="center"/>
    </xf>
    <xf numFmtId="39" fontId="14" fillId="0" borderId="4" xfId="14" quotePrefix="1" applyBorder="1" applyAlignment="1">
      <alignment horizontal="center"/>
    </xf>
    <xf numFmtId="39" fontId="14" fillId="0" borderId="9" xfId="14" quotePrefix="1" applyBorder="1"/>
    <xf numFmtId="39" fontId="14" fillId="0" borderId="8" xfId="14" applyBorder="1" applyAlignment="1">
      <alignment horizontal="center"/>
    </xf>
    <xf numFmtId="39" fontId="14" fillId="0" borderId="7" xfId="14" quotePrefix="1" applyBorder="1" applyAlignment="1">
      <alignment horizontal="centerContinuous"/>
    </xf>
    <xf numFmtId="39" fontId="14" fillId="0" borderId="7" xfId="14" applyBorder="1" applyAlignment="1">
      <alignment horizontal="centerContinuous"/>
    </xf>
    <xf numFmtId="39" fontId="14" fillId="0" borderId="12" xfId="14" quotePrefix="1" applyBorder="1" applyAlignment="1">
      <alignment horizontal="center"/>
    </xf>
    <xf numFmtId="39" fontId="14" fillId="0" borderId="6" xfId="14" quotePrefix="1" applyBorder="1" applyAlignment="1">
      <alignment horizontal="center"/>
    </xf>
    <xf numFmtId="37" fontId="14" fillId="0" borderId="6" xfId="14" quotePrefix="1" applyNumberFormat="1" applyBorder="1" applyAlignment="1">
      <alignment horizontal="center"/>
    </xf>
    <xf numFmtId="37" fontId="14" fillId="0" borderId="5" xfId="14" applyNumberFormat="1" applyBorder="1" applyAlignment="1">
      <alignment horizontal="center"/>
    </xf>
    <xf numFmtId="5" fontId="5" fillId="0" borderId="4" xfId="14" applyNumberFormat="1" applyFont="1" applyBorder="1" applyProtection="1">
      <protection locked="0"/>
    </xf>
    <xf numFmtId="5" fontId="5" fillId="0" borderId="9" xfId="14" applyNumberFormat="1" applyFont="1" applyBorder="1" applyProtection="1">
      <protection locked="0"/>
    </xf>
    <xf numFmtId="37" fontId="14" fillId="0" borderId="4" xfId="14" applyNumberFormat="1" applyBorder="1"/>
    <xf numFmtId="37" fontId="14" fillId="0" borderId="9" xfId="14" applyNumberFormat="1" applyBorder="1"/>
    <xf numFmtId="37" fontId="5" fillId="0" borderId="4" xfId="14" applyNumberFormat="1" applyFont="1" applyBorder="1" applyProtection="1">
      <protection locked="0"/>
    </xf>
    <xf numFmtId="37" fontId="5" fillId="0" borderId="9" xfId="14" applyNumberFormat="1" applyFont="1" applyBorder="1" applyProtection="1">
      <protection locked="0"/>
    </xf>
    <xf numFmtId="39" fontId="14" fillId="0" borderId="12" xfId="14" applyBorder="1"/>
    <xf numFmtId="37" fontId="5" fillId="0" borderId="6" xfId="14" applyNumberFormat="1" applyFont="1" applyBorder="1" applyProtection="1">
      <protection locked="0"/>
    </xf>
    <xf numFmtId="37" fontId="5" fillId="0" borderId="12" xfId="14" applyNumberFormat="1" applyFont="1" applyBorder="1" applyProtection="1">
      <protection locked="0"/>
    </xf>
    <xf numFmtId="37" fontId="5" fillId="4" borderId="9" xfId="14" applyNumberFormat="1" applyFont="1" applyFill="1" applyBorder="1" applyProtection="1">
      <protection locked="0"/>
    </xf>
    <xf numFmtId="37" fontId="14" fillId="4" borderId="9" xfId="14" applyNumberFormat="1" applyFill="1" applyBorder="1"/>
    <xf numFmtId="37" fontId="14" fillId="0" borderId="8" xfId="14" applyNumberFormat="1" applyBorder="1" applyAlignment="1">
      <alignment horizontal="center"/>
    </xf>
    <xf numFmtId="37" fontId="5" fillId="4" borderId="12" xfId="14" applyNumberFormat="1" applyFont="1" applyFill="1" applyBorder="1" applyProtection="1">
      <protection locked="0"/>
    </xf>
    <xf numFmtId="37" fontId="5" fillId="0" borderId="2" xfId="14" applyNumberFormat="1" applyFont="1" applyBorder="1" applyProtection="1">
      <protection locked="0"/>
    </xf>
    <xf numFmtId="37" fontId="5" fillId="0" borderId="5" xfId="14" applyNumberFormat="1" applyFont="1" applyBorder="1" applyProtection="1">
      <protection locked="0"/>
    </xf>
    <xf numFmtId="39" fontId="14" fillId="0" borderId="4" xfId="14" applyBorder="1" applyAlignment="1">
      <alignment horizontal="centerContinuous"/>
    </xf>
    <xf numFmtId="37" fontId="14" fillId="0" borderId="0" xfId="14" applyNumberFormat="1" applyAlignment="1">
      <alignment horizontal="centerContinuous"/>
    </xf>
    <xf numFmtId="37" fontId="14" fillId="0" borderId="5" xfId="14" applyNumberFormat="1" applyBorder="1" applyAlignment="1">
      <alignment horizontal="centerContinuous"/>
    </xf>
    <xf numFmtId="5" fontId="14" fillId="0" borderId="0" xfId="14" applyNumberFormat="1"/>
    <xf numFmtId="5" fontId="14" fillId="0" borderId="5" xfId="14" applyNumberFormat="1" applyBorder="1"/>
    <xf numFmtId="37" fontId="14" fillId="0" borderId="5" xfId="14" applyNumberFormat="1" applyBorder="1"/>
    <xf numFmtId="37" fontId="14" fillId="5" borderId="5" xfId="14" applyNumberFormat="1" applyFill="1" applyBorder="1"/>
    <xf numFmtId="39" fontId="14" fillId="0" borderId="7" xfId="14" applyBorder="1" applyAlignment="1">
      <alignment horizontal="center"/>
    </xf>
    <xf numFmtId="39" fontId="33" fillId="0" borderId="0" xfId="14" applyFont="1"/>
    <xf numFmtId="8" fontId="33" fillId="0" borderId="0" xfId="14" applyNumberFormat="1" applyFont="1"/>
    <xf numFmtId="5" fontId="0" fillId="0" borderId="0" xfId="0" applyNumberFormat="1" applyAlignment="1">
      <alignment horizontal="centerContinuous"/>
    </xf>
    <xf numFmtId="39" fontId="13" fillId="0" borderId="14" xfId="5" applyFont="1" applyBorder="1" applyAlignment="1">
      <alignment horizontal="centerContinuous"/>
    </xf>
    <xf numFmtId="39" fontId="13" fillId="0" borderId="14" xfId="5" applyFont="1" applyBorder="1"/>
    <xf numFmtId="37" fontId="13" fillId="0" borderId="2" xfId="5" applyNumberFormat="1" applyFont="1" applyBorder="1"/>
    <xf numFmtId="39" fontId="13" fillId="0" borderId="2" xfId="5" applyFont="1" applyBorder="1"/>
    <xf numFmtId="37" fontId="13" fillId="0" borderId="14" xfId="5" applyNumberFormat="1" applyFont="1" applyBorder="1"/>
    <xf numFmtId="37" fontId="13" fillId="0" borderId="7" xfId="5" applyNumberFormat="1" applyFont="1" applyBorder="1"/>
    <xf numFmtId="39" fontId="13" fillId="0" borderId="7" xfId="5" applyFont="1" applyBorder="1"/>
    <xf numFmtId="37" fontId="13" fillId="0" borderId="0" xfId="5" applyNumberFormat="1" applyFont="1"/>
    <xf numFmtId="39" fontId="13" fillId="0" borderId="0" xfId="5" applyFont="1"/>
    <xf numFmtId="39" fontId="13" fillId="0" borderId="0" xfId="5" applyFont="1" applyAlignment="1">
      <alignment horizontal="centerContinuous"/>
    </xf>
    <xf numFmtId="39" fontId="13" fillId="0" borderId="11" xfId="5" applyFont="1" applyBorder="1"/>
    <xf numFmtId="39" fontId="13" fillId="0" borderId="9" xfId="5" applyFont="1" applyBorder="1" applyAlignment="1">
      <alignment horizontal="center"/>
    </xf>
    <xf numFmtId="39" fontId="13" fillId="0" borderId="9" xfId="5" applyFont="1" applyBorder="1" applyAlignment="1">
      <alignment horizontal="centerContinuous"/>
    </xf>
    <xf numFmtId="39" fontId="13" fillId="0" borderId="19" xfId="5" applyFont="1" applyBorder="1"/>
    <xf numFmtId="39" fontId="13" fillId="0" borderId="19" xfId="5" applyFont="1" applyBorder="1" applyAlignment="1">
      <alignment horizontal="center"/>
    </xf>
    <xf numFmtId="39" fontId="13" fillId="0" borderId="11" xfId="5" applyFont="1" applyBorder="1" applyAlignment="1">
      <alignment horizontal="center"/>
    </xf>
    <xf numFmtId="39" fontId="13" fillId="0" borderId="12" xfId="5" applyFont="1" applyBorder="1" applyAlignment="1">
      <alignment horizontal="center"/>
    </xf>
    <xf numFmtId="39" fontId="20" fillId="0" borderId="0" xfId="5" applyFont="1"/>
    <xf numFmtId="39" fontId="13" fillId="0" borderId="9" xfId="5" applyFont="1" applyBorder="1"/>
    <xf numFmtId="39" fontId="20" fillId="0" borderId="7" xfId="5" applyFont="1" applyBorder="1"/>
    <xf numFmtId="39" fontId="13" fillId="0" borderId="7" xfId="6" applyFont="1" applyBorder="1"/>
    <xf numFmtId="37" fontId="13" fillId="0" borderId="7" xfId="6" applyNumberFormat="1" applyFont="1" applyBorder="1"/>
    <xf numFmtId="39" fontId="13" fillId="0" borderId="7" xfId="6" applyFont="1" applyBorder="1" applyAlignment="1">
      <alignment horizontal="center"/>
    </xf>
    <xf numFmtId="167" fontId="11" fillId="0" borderId="0" xfId="10" applyNumberFormat="1" applyFont="1"/>
    <xf numFmtId="37" fontId="11" fillId="0" borderId="0" xfId="10" applyFont="1"/>
    <xf numFmtId="37" fontId="11" fillId="0" borderId="4" xfId="10" applyFont="1" applyBorder="1"/>
    <xf numFmtId="39" fontId="40" fillId="0" borderId="0" xfId="13" applyFont="1"/>
    <xf numFmtId="39" fontId="40" fillId="0" borderId="0" xfId="13" applyFont="1" applyAlignment="1">
      <alignment horizontal="centerContinuous"/>
    </xf>
    <xf numFmtId="37" fontId="40" fillId="0" borderId="0" xfId="13" applyNumberFormat="1" applyFont="1" applyAlignment="1">
      <alignment horizontal="centerContinuous"/>
    </xf>
    <xf numFmtId="37" fontId="40" fillId="0" borderId="0" xfId="13" applyNumberFormat="1" applyFont="1"/>
    <xf numFmtId="39" fontId="40" fillId="0" borderId="4" xfId="13" applyFont="1" applyBorder="1"/>
    <xf numFmtId="39" fontId="40" fillId="0" borderId="4" xfId="13" applyFont="1" applyBorder="1" applyAlignment="1">
      <alignment horizontal="centerContinuous"/>
    </xf>
    <xf numFmtId="39" fontId="14" fillId="0" borderId="1" xfId="13" applyBorder="1"/>
    <xf numFmtId="0" fontId="40" fillId="0" borderId="4" xfId="0" applyFont="1" applyBorder="1" applyAlignment="1">
      <alignment horizontal="centerContinuous"/>
    </xf>
    <xf numFmtId="37" fontId="11" fillId="0" borderId="0" xfId="5" applyNumberFormat="1" applyFont="1" applyAlignment="1">
      <alignment horizontal="right"/>
    </xf>
    <xf numFmtId="0" fontId="1" fillId="0" borderId="0" xfId="8" applyAlignment="1">
      <alignment horizontal="right"/>
    </xf>
    <xf numFmtId="37" fontId="13" fillId="0" borderId="12" xfId="5" applyNumberFormat="1" applyFont="1" applyBorder="1" applyAlignment="1">
      <alignment horizontal="center"/>
    </xf>
    <xf numFmtId="0" fontId="13" fillId="0" borderId="7" xfId="6" quotePrefix="1" applyNumberFormat="1" applyFont="1" applyBorder="1" applyAlignment="1">
      <alignment horizontal="center"/>
    </xf>
    <xf numFmtId="39" fontId="13" fillId="0" borderId="7" xfId="6" quotePrefix="1" applyFont="1" applyBorder="1" applyAlignment="1">
      <alignment horizontal="center"/>
    </xf>
    <xf numFmtId="37" fontId="14" fillId="0" borderId="7" xfId="6" applyNumberFormat="1" applyBorder="1" applyAlignment="1">
      <alignment horizontal="center"/>
    </xf>
    <xf numFmtId="0" fontId="11" fillId="0" borderId="2" xfId="7" applyFont="1" applyBorder="1"/>
    <xf numFmtId="0" fontId="11" fillId="0" borderId="3" xfId="7" applyFont="1" applyBorder="1"/>
    <xf numFmtId="0" fontId="11" fillId="0" borderId="0" xfId="7" applyFont="1"/>
    <xf numFmtId="0" fontId="11" fillId="0" borderId="5" xfId="7" applyFont="1" applyBorder="1"/>
    <xf numFmtId="0" fontId="11" fillId="0" borderId="0" xfId="7" quotePrefix="1" applyFont="1"/>
    <xf numFmtId="0" fontId="11" fillId="0" borderId="7" xfId="7" applyFont="1" applyBorder="1"/>
    <xf numFmtId="0" fontId="11" fillId="0" borderId="8" xfId="7" applyFont="1" applyBorder="1"/>
    <xf numFmtId="0" fontId="11" fillId="0" borderId="14" xfId="7" applyFont="1" applyBorder="1"/>
    <xf numFmtId="0" fontId="11" fillId="0" borderId="15" xfId="7" applyFont="1" applyBorder="1"/>
    <xf numFmtId="0" fontId="11" fillId="0" borderId="0" xfId="7" applyFont="1" applyAlignment="1">
      <alignment horizontal="right"/>
    </xf>
    <xf numFmtId="0" fontId="11" fillId="0" borderId="0" xfId="7" applyFont="1" applyAlignment="1">
      <alignment horizontal="center"/>
    </xf>
    <xf numFmtId="0" fontId="11" fillId="0" borderId="0" xfId="7" applyFont="1" applyAlignment="1">
      <alignment horizontal="centerContinuous"/>
    </xf>
    <xf numFmtId="37" fontId="11" fillId="0" borderId="9" xfId="7" applyNumberFormat="1" applyFont="1" applyBorder="1" applyAlignment="1">
      <alignment horizontal="center"/>
    </xf>
    <xf numFmtId="0" fontId="11" fillId="0" borderId="7" xfId="7" applyFont="1" applyBorder="1" applyAlignment="1">
      <alignment horizontal="center"/>
    </xf>
    <xf numFmtId="0" fontId="11" fillId="0" borderId="7" xfId="7" applyFont="1" applyBorder="1" applyAlignment="1">
      <alignment horizontal="centerContinuous"/>
    </xf>
    <xf numFmtId="0" fontId="11" fillId="0" borderId="12" xfId="7" applyFont="1" applyBorder="1" applyAlignment="1">
      <alignment horizontal="center"/>
    </xf>
    <xf numFmtId="37" fontId="11" fillId="0" borderId="7" xfId="7" applyNumberFormat="1" applyFont="1" applyBorder="1"/>
    <xf numFmtId="0" fontId="11" fillId="2" borderId="12" xfId="7" applyFont="1" applyFill="1" applyBorder="1"/>
    <xf numFmtId="37" fontId="11" fillId="0" borderId="12" xfId="7" applyNumberFormat="1" applyFont="1" applyBorder="1"/>
    <xf numFmtId="0" fontId="11" fillId="0" borderId="12" xfId="7" applyFont="1" applyBorder="1"/>
    <xf numFmtId="37" fontId="8" fillId="0" borderId="12" xfId="7" applyNumberFormat="1" applyFont="1" applyBorder="1" applyProtection="1">
      <protection locked="0"/>
    </xf>
    <xf numFmtId="0" fontId="11" fillId="0" borderId="1" xfId="7" applyFont="1" applyBorder="1"/>
    <xf numFmtId="37" fontId="11" fillId="0" borderId="3" xfId="7" applyNumberFormat="1" applyFont="1" applyBorder="1"/>
    <xf numFmtId="0" fontId="11" fillId="0" borderId="4" xfId="7" applyFont="1" applyBorder="1"/>
    <xf numFmtId="0" fontId="11" fillId="0" borderId="6" xfId="7" applyFont="1" applyBorder="1"/>
    <xf numFmtId="0" fontId="11" fillId="0" borderId="13" xfId="7" applyFont="1" applyBorder="1" applyAlignment="1">
      <alignment horizontal="centerContinuous"/>
    </xf>
    <xf numFmtId="0" fontId="11" fillId="0" borderId="14" xfId="7" applyFont="1" applyBorder="1" applyAlignment="1">
      <alignment horizontal="centerContinuous"/>
    </xf>
    <xf numFmtId="0" fontId="11" fillId="0" borderId="15" xfId="7" applyFont="1" applyBorder="1" applyAlignment="1">
      <alignment horizontal="centerContinuous"/>
    </xf>
    <xf numFmtId="37" fontId="11" fillId="0" borderId="12" xfId="7" applyNumberFormat="1" applyFont="1" applyBorder="1" applyAlignment="1">
      <alignment horizontal="center"/>
    </xf>
    <xf numFmtId="0" fontId="12" fillId="0" borderId="0" xfId="7" applyFont="1"/>
    <xf numFmtId="0" fontId="26" fillId="0" borderId="0" xfId="9" applyAlignment="1">
      <alignment horizontal="right"/>
    </xf>
    <xf numFmtId="37" fontId="0" fillId="0" borderId="0" xfId="0" applyNumberFormat="1" applyAlignment="1">
      <alignment horizontal="right"/>
    </xf>
    <xf numFmtId="37" fontId="11" fillId="0" borderId="4" xfId="10" applyFont="1" applyBorder="1" applyAlignment="1">
      <alignment horizontal="right"/>
    </xf>
    <xf numFmtId="37" fontId="11" fillId="0" borderId="0" xfId="10" applyFont="1" applyAlignment="1">
      <alignment horizontal="right"/>
    </xf>
    <xf numFmtId="167" fontId="11" fillId="0" borderId="0" xfId="10" quotePrefix="1" applyNumberFormat="1" applyFont="1"/>
    <xf numFmtId="167" fontId="11" fillId="0" borderId="5" xfId="10" applyNumberFormat="1" applyFont="1" applyBorder="1"/>
    <xf numFmtId="37" fontId="11" fillId="0" borderId="5" xfId="10" applyFont="1" applyBorder="1"/>
    <xf numFmtId="37" fontId="11" fillId="0" borderId="6" xfId="10" applyFont="1" applyBorder="1"/>
    <xf numFmtId="37" fontId="11" fillId="0" borderId="7" xfId="10" applyFont="1" applyBorder="1"/>
    <xf numFmtId="37" fontId="11" fillId="0" borderId="8" xfId="10" applyFont="1" applyBorder="1"/>
    <xf numFmtId="37" fontId="11" fillId="0" borderId="14" xfId="10" applyFont="1" applyBorder="1" applyAlignment="1">
      <alignment horizontal="centerContinuous"/>
    </xf>
    <xf numFmtId="37" fontId="11" fillId="0" borderId="15" xfId="10" applyFont="1" applyBorder="1" applyAlignment="1">
      <alignment horizontal="centerContinuous"/>
    </xf>
    <xf numFmtId="37" fontId="11" fillId="0" borderId="13" xfId="10" applyFont="1" applyBorder="1"/>
    <xf numFmtId="37" fontId="11" fillId="0" borderId="14" xfId="10" applyFont="1" applyBorder="1"/>
    <xf numFmtId="37" fontId="11" fillId="0" borderId="15" xfId="10" applyFont="1" applyBorder="1"/>
    <xf numFmtId="37" fontId="11" fillId="0" borderId="1" xfId="10" applyFont="1" applyBorder="1"/>
    <xf numFmtId="37" fontId="11" fillId="0" borderId="2" xfId="10" applyFont="1" applyBorder="1"/>
    <xf numFmtId="37" fontId="11" fillId="0" borderId="3" xfId="10" applyFont="1" applyBorder="1"/>
    <xf numFmtId="37" fontId="11" fillId="0" borderId="19" xfId="10" applyFont="1" applyBorder="1" applyAlignment="1">
      <alignment horizontal="center"/>
    </xf>
    <xf numFmtId="37" fontId="11" fillId="0" borderId="19" xfId="10" applyFont="1" applyBorder="1"/>
    <xf numFmtId="39" fontId="14" fillId="0" borderId="0" xfId="12" applyAlignment="1">
      <alignment horizontal="right"/>
    </xf>
    <xf numFmtId="39" fontId="14" fillId="0" borderId="0" xfId="12" quotePrefix="1"/>
    <xf numFmtId="39" fontId="14" fillId="0" borderId="0" xfId="13" applyAlignment="1">
      <alignment horizontal="right"/>
    </xf>
    <xf numFmtId="37" fontId="14" fillId="0" borderId="0" xfId="13" applyNumberFormat="1" applyAlignment="1">
      <alignment horizontal="right"/>
    </xf>
    <xf numFmtId="0" fontId="0" fillId="0" borderId="0" xfId="0" quotePrefix="1" applyAlignment="1">
      <alignment horizontal="right"/>
    </xf>
    <xf numFmtId="37" fontId="11" fillId="0" borderId="0" xfId="5" quotePrefix="1" applyNumberFormat="1" applyFont="1"/>
    <xf numFmtId="37" fontId="11" fillId="0" borderId="0" xfId="7" quotePrefix="1" applyNumberFormat="1" applyFont="1"/>
    <xf numFmtId="0" fontId="1" fillId="0" borderId="0" xfId="8" quotePrefix="1"/>
    <xf numFmtId="37" fontId="0" fillId="0" borderId="0" xfId="0" quotePrefix="1" applyNumberFormat="1"/>
    <xf numFmtId="37" fontId="29" fillId="0" borderId="0" xfId="10" quotePrefix="1"/>
    <xf numFmtId="39" fontId="14" fillId="0" borderId="0" xfId="11" quotePrefix="1"/>
    <xf numFmtId="39" fontId="14" fillId="0" borderId="0" xfId="13" quotePrefix="1"/>
    <xf numFmtId="37" fontId="14" fillId="0" borderId="0" xfId="13" quotePrefix="1" applyNumberFormat="1"/>
    <xf numFmtId="49" fontId="0" fillId="0" borderId="0" xfId="0" quotePrefix="1" applyNumberFormat="1" applyAlignment="1">
      <alignment horizontal="right"/>
    </xf>
    <xf numFmtId="49" fontId="0" fillId="0" borderId="0" xfId="0" applyNumberFormat="1"/>
    <xf numFmtId="7" fontId="0" fillId="0" borderId="0" xfId="0" quotePrefix="1" applyNumberFormat="1" applyAlignment="1">
      <alignment horizontal="right"/>
    </xf>
    <xf numFmtId="0" fontId="42" fillId="0" borderId="0" xfId="0" applyFont="1"/>
    <xf numFmtId="0" fontId="42" fillId="0" borderId="0" xfId="0" applyFont="1" applyAlignment="1">
      <alignment horizontal="left" vertical="top" wrapText="1"/>
    </xf>
    <xf numFmtId="0" fontId="11" fillId="0" borderId="0" xfId="0" applyFont="1"/>
    <xf numFmtId="0" fontId="11" fillId="0" borderId="0" xfId="0" applyFont="1" applyAlignment="1">
      <alignment horizontal="center"/>
    </xf>
    <xf numFmtId="0" fontId="43" fillId="0" borderId="0" xfId="0" applyFont="1" applyAlignment="1">
      <alignment horizontal="center"/>
    </xf>
    <xf numFmtId="0" fontId="43" fillId="0" borderId="0" xfId="0" applyFont="1"/>
    <xf numFmtId="0" fontId="13" fillId="0" borderId="0" xfId="0" applyFont="1"/>
    <xf numFmtId="0" fontId="41" fillId="0" borderId="0" xfId="0" applyFont="1" applyAlignment="1">
      <alignment horizontal="left"/>
    </xf>
    <xf numFmtId="0" fontId="43" fillId="0" borderId="0" xfId="0" applyFont="1" applyAlignment="1">
      <alignment horizontal="right"/>
    </xf>
    <xf numFmtId="0" fontId="43" fillId="0" borderId="0" xfId="0" applyFont="1" applyAlignment="1">
      <alignment horizontal="left"/>
    </xf>
    <xf numFmtId="0" fontId="44" fillId="0" borderId="0" xfId="0" applyFont="1" applyAlignment="1">
      <alignment horizontal="left"/>
    </xf>
    <xf numFmtId="0" fontId="20" fillId="0" borderId="0" xfId="8" applyFont="1" applyAlignment="1">
      <alignment horizontal="centerContinuous"/>
    </xf>
    <xf numFmtId="0" fontId="40" fillId="0" borderId="0" xfId="0" applyFont="1" applyAlignment="1">
      <alignment horizontal="centerContinuous"/>
    </xf>
    <xf numFmtId="0" fontId="3" fillId="0" borderId="4" xfId="0" quotePrefix="1" applyFont="1" applyBorder="1"/>
    <xf numFmtId="39" fontId="14" fillId="0" borderId="2" xfId="12" applyBorder="1" applyProtection="1">
      <protection locked="0"/>
    </xf>
    <xf numFmtId="39" fontId="14" fillId="0" borderId="7" xfId="12" applyBorder="1" applyProtection="1">
      <protection locked="0"/>
    </xf>
    <xf numFmtId="39" fontId="14" fillId="0" borderId="1" xfId="12" applyBorder="1" applyProtection="1">
      <protection locked="0"/>
    </xf>
    <xf numFmtId="39" fontId="14" fillId="0" borderId="4" xfId="12" applyBorder="1" applyProtection="1">
      <protection locked="0"/>
    </xf>
    <xf numFmtId="39" fontId="14" fillId="0" borderId="6" xfId="12" applyBorder="1" applyProtection="1">
      <protection locked="0"/>
    </xf>
    <xf numFmtId="39" fontId="14" fillId="0" borderId="31" xfId="12" applyBorder="1" applyAlignment="1" applyProtection="1">
      <alignment horizontal="centerContinuous"/>
      <protection locked="0"/>
    </xf>
    <xf numFmtId="37" fontId="14" fillId="0" borderId="4" xfId="12" applyNumberFormat="1" applyBorder="1" applyAlignment="1">
      <alignment horizontal="center"/>
    </xf>
    <xf numFmtId="39" fontId="14" fillId="0" borderId="4" xfId="12" applyBorder="1" applyAlignment="1">
      <alignment horizontal="centerContinuous" wrapText="1"/>
    </xf>
    <xf numFmtId="39" fontId="14" fillId="0" borderId="3" xfId="12" applyBorder="1" applyProtection="1">
      <protection locked="0"/>
    </xf>
    <xf numFmtId="39" fontId="14" fillId="0" borderId="8" xfId="12" applyBorder="1" applyProtection="1">
      <protection locked="0"/>
    </xf>
    <xf numFmtId="39" fontId="14" fillId="0" borderId="0" xfId="12" applyAlignment="1" applyProtection="1">
      <alignment horizontal="centerContinuous"/>
      <protection locked="0"/>
    </xf>
    <xf numFmtId="39" fontId="14" fillId="0" borderId="6" xfId="12" quotePrefix="1" applyBorder="1" applyAlignment="1">
      <alignment horizontal="center"/>
    </xf>
    <xf numFmtId="37" fontId="14" fillId="0" borderId="6" xfId="12" quotePrefix="1" applyNumberFormat="1" applyBorder="1" applyAlignment="1">
      <alignment horizontal="center"/>
    </xf>
    <xf numFmtId="37" fontId="14" fillId="0" borderId="4" xfId="11" applyNumberFormat="1" applyBorder="1" applyAlignment="1">
      <alignment horizontal="center"/>
    </xf>
    <xf numFmtId="39" fontId="14" fillId="0" borderId="6" xfId="11" applyBorder="1" applyAlignment="1">
      <alignment horizontal="centerContinuous"/>
    </xf>
    <xf numFmtId="39" fontId="14" fillId="0" borderId="7" xfId="11" applyBorder="1" applyAlignment="1">
      <alignment horizontal="centerContinuous"/>
    </xf>
    <xf numFmtId="37" fontId="14" fillId="0" borderId="8" xfId="11" applyNumberFormat="1" applyBorder="1" applyAlignment="1">
      <alignment horizontal="centerContinuous"/>
    </xf>
    <xf numFmtId="39" fontId="14" fillId="0" borderId="13" xfId="11" applyBorder="1" applyAlignment="1">
      <alignment horizontal="centerContinuous"/>
    </xf>
    <xf numFmtId="39" fontId="14" fillId="0" borderId="15" xfId="11" applyBorder="1" applyAlignment="1">
      <alignment horizontal="centerContinuous"/>
    </xf>
    <xf numFmtId="39" fontId="14" fillId="0" borderId="13" xfId="11" quotePrefix="1" applyBorder="1" applyAlignment="1">
      <alignment horizontal="center"/>
    </xf>
    <xf numFmtId="37" fontId="14" fillId="0" borderId="13" xfId="11" quotePrefix="1" applyNumberFormat="1" applyBorder="1" applyAlignment="1">
      <alignment horizontal="center"/>
    </xf>
    <xf numFmtId="39" fontId="14" fillId="0" borderId="8" xfId="11" applyBorder="1"/>
    <xf numFmtId="39" fontId="14" fillId="0" borderId="7" xfId="12" quotePrefix="1" applyBorder="1" applyAlignment="1">
      <alignment horizontal="center"/>
    </xf>
    <xf numFmtId="0" fontId="13" fillId="0" borderId="0" xfId="7" applyFont="1"/>
    <xf numFmtId="0" fontId="13" fillId="0" borderId="0" xfId="7" applyFont="1" applyAlignment="1">
      <alignment horizontal="right"/>
    </xf>
    <xf numFmtId="0" fontId="13" fillId="0" borderId="5" xfId="7" applyFont="1" applyBorder="1"/>
    <xf numFmtId="0" fontId="45" fillId="0" borderId="0" xfId="7" applyFont="1"/>
    <xf numFmtId="0" fontId="13" fillId="0" borderId="0" xfId="7" quotePrefix="1" applyFont="1"/>
    <xf numFmtId="0" fontId="0" fillId="0" borderId="8" xfId="0" applyBorder="1" applyAlignment="1">
      <alignment horizontal="centerContinuous"/>
    </xf>
    <xf numFmtId="0" fontId="0" fillId="0" borderId="3" xfId="0" quotePrefix="1" applyBorder="1" applyAlignment="1">
      <alignment horizontal="center"/>
    </xf>
    <xf numFmtId="0" fontId="0" fillId="0" borderId="12" xfId="0" applyBorder="1" applyAlignment="1">
      <alignment horizontal="center"/>
    </xf>
    <xf numFmtId="0" fontId="0" fillId="0" borderId="40" xfId="0" applyBorder="1"/>
    <xf numFmtId="0" fontId="0" fillId="2" borderId="5" xfId="0" applyFill="1" applyBorder="1" applyAlignment="1">
      <alignment horizontal="fill"/>
    </xf>
    <xf numFmtId="0" fontId="0" fillId="2" borderId="9" xfId="0" applyFill="1" applyBorder="1"/>
    <xf numFmtId="0" fontId="26" fillId="0" borderId="1" xfId="9" applyBorder="1" applyAlignment="1">
      <alignment horizontal="fill"/>
    </xf>
    <xf numFmtId="0" fontId="26" fillId="0" borderId="2" xfId="9" applyBorder="1" applyAlignment="1">
      <alignment horizontal="fill"/>
    </xf>
    <xf numFmtId="0" fontId="26" fillId="0" borderId="3" xfId="9" applyBorder="1" applyAlignment="1">
      <alignment horizontal="fill"/>
    </xf>
    <xf numFmtId="0" fontId="26" fillId="0" borderId="4" xfId="9" applyBorder="1"/>
    <xf numFmtId="0" fontId="26" fillId="0" borderId="4" xfId="9" applyBorder="1" applyAlignment="1">
      <alignment horizontal="center"/>
    </xf>
    <xf numFmtId="0" fontId="26" fillId="0" borderId="6" xfId="9" applyBorder="1" applyAlignment="1">
      <alignment horizontal="fill"/>
    </xf>
    <xf numFmtId="0" fontId="26" fillId="0" borderId="2" xfId="9" applyBorder="1"/>
    <xf numFmtId="0" fontId="26" fillId="0" borderId="25" xfId="9" applyBorder="1" applyAlignment="1">
      <alignment horizontal="center"/>
    </xf>
    <xf numFmtId="0" fontId="26" fillId="0" borderId="5" xfId="9" applyBorder="1"/>
    <xf numFmtId="0" fontId="26" fillId="0" borderId="8" xfId="9" applyBorder="1" applyAlignment="1">
      <alignment horizontal="fill"/>
    </xf>
    <xf numFmtId="0" fontId="26" fillId="0" borderId="7" xfId="9" applyBorder="1" applyAlignment="1">
      <alignment horizontal="fill"/>
    </xf>
    <xf numFmtId="0" fontId="26" fillId="0" borderId="7" xfId="9" applyBorder="1" applyAlignment="1">
      <alignment horizontal="center"/>
    </xf>
    <xf numFmtId="0" fontId="26" fillId="0" borderId="26" xfId="9" applyBorder="1" applyAlignment="1">
      <alignment horizontal="fill"/>
    </xf>
    <xf numFmtId="0" fontId="26" fillId="0" borderId="5" xfId="9" applyBorder="1" applyAlignment="1">
      <alignment horizontal="center"/>
    </xf>
    <xf numFmtId="37" fontId="26" fillId="0" borderId="5" xfId="9" applyNumberFormat="1" applyBorder="1"/>
    <xf numFmtId="0" fontId="26" fillId="0" borderId="2" xfId="9" applyBorder="1" applyAlignment="1">
      <alignment horizontal="center"/>
    </xf>
    <xf numFmtId="0" fontId="26" fillId="0" borderId="1" xfId="9" applyBorder="1" applyAlignment="1">
      <alignment horizontal="center"/>
    </xf>
    <xf numFmtId="0" fontId="26" fillId="0" borderId="6" xfId="9" applyBorder="1" applyAlignment="1">
      <alignment horizontal="center"/>
    </xf>
    <xf numFmtId="0" fontId="26" fillId="0" borderId="24" xfId="9" applyBorder="1" applyAlignment="1">
      <alignment horizontal="center"/>
    </xf>
    <xf numFmtId="37" fontId="26" fillId="4" borderId="5" xfId="9" applyNumberFormat="1" applyFill="1" applyBorder="1" applyAlignment="1">
      <alignment horizontal="fill"/>
    </xf>
    <xf numFmtId="0" fontId="26" fillId="0" borderId="11" xfId="9" applyBorder="1"/>
    <xf numFmtId="0" fontId="26" fillId="0" borderId="9" xfId="9" applyBorder="1" applyAlignment="1">
      <alignment horizontal="center"/>
    </xf>
    <xf numFmtId="0" fontId="26" fillId="0" borderId="9" xfId="9" applyBorder="1"/>
    <xf numFmtId="0" fontId="26" fillId="0" borderId="12" xfId="9" applyBorder="1" applyAlignment="1">
      <alignment horizontal="fill"/>
    </xf>
    <xf numFmtId="0" fontId="26" fillId="0" borderId="9" xfId="9" applyBorder="1" applyAlignment="1">
      <alignment horizontal="right"/>
    </xf>
    <xf numFmtId="0" fontId="26" fillId="0" borderId="32" xfId="9" applyBorder="1" applyAlignment="1">
      <alignment horizontal="fill"/>
    </xf>
    <xf numFmtId="37" fontId="26" fillId="0" borderId="7" xfId="9" applyNumberFormat="1" applyBorder="1"/>
    <xf numFmtId="0" fontId="0" fillId="0" borderId="1" xfId="0" applyBorder="1" applyAlignment="1">
      <alignment horizontal="fill"/>
    </xf>
    <xf numFmtId="0" fontId="0" fillId="0" borderId="2" xfId="0" applyBorder="1" applyAlignment="1">
      <alignment horizontal="fill"/>
    </xf>
    <xf numFmtId="0" fontId="0" fillId="0" borderId="3" xfId="0" applyBorder="1" applyAlignment="1">
      <alignment horizontal="fill"/>
    </xf>
    <xf numFmtId="0" fontId="0" fillId="0" borderId="4" xfId="0" applyBorder="1" applyAlignment="1">
      <alignment horizontal="fill"/>
    </xf>
    <xf numFmtId="0" fontId="0" fillId="0" borderId="5" xfId="0" applyBorder="1" applyAlignment="1">
      <alignment horizontal="fill"/>
    </xf>
    <xf numFmtId="0" fontId="0" fillId="0" borderId="6" xfId="0" applyBorder="1" applyAlignment="1">
      <alignment horizontal="fill"/>
    </xf>
    <xf numFmtId="0" fontId="0" fillId="0" borderId="7" xfId="0" applyBorder="1" applyAlignment="1">
      <alignment horizontal="fill"/>
    </xf>
    <xf numFmtId="0" fontId="0" fillId="0" borderId="8" xfId="0" applyBorder="1" applyAlignment="1">
      <alignment horizontal="fill"/>
    </xf>
    <xf numFmtId="0" fontId="0" fillId="0" borderId="15" xfId="0" applyBorder="1" applyAlignment="1">
      <alignment horizontal="center"/>
    </xf>
    <xf numFmtId="0" fontId="0" fillId="0" borderId="19" xfId="0" applyBorder="1"/>
    <xf numFmtId="0" fontId="0" fillId="0" borderId="9" xfId="0" applyBorder="1" applyAlignment="1">
      <alignment horizontal="fill"/>
    </xf>
    <xf numFmtId="0" fontId="0" fillId="0" borderId="12" xfId="0" applyBorder="1" applyAlignment="1">
      <alignment horizontal="fill"/>
    </xf>
    <xf numFmtId="0" fontId="0" fillId="0" borderId="13" xfId="0" applyBorder="1" applyAlignment="1">
      <alignment horizontal="center"/>
    </xf>
    <xf numFmtId="37" fontId="0" fillId="0" borderId="8" xfId="0" applyNumberFormat="1" applyBorder="1" applyAlignment="1">
      <alignment horizontal="fill"/>
    </xf>
    <xf numFmtId="37" fontId="0" fillId="0" borderId="24" xfId="0" applyNumberFormat="1" applyBorder="1" applyAlignment="1">
      <alignment horizontal="fill"/>
    </xf>
    <xf numFmtId="37" fontId="0" fillId="0" borderId="4" xfId="0" applyNumberFormat="1" applyBorder="1" applyAlignment="1">
      <alignment horizontal="center"/>
    </xf>
    <xf numFmtId="37" fontId="0" fillId="0" borderId="4" xfId="0" applyNumberFormat="1" applyBorder="1" applyAlignment="1">
      <alignment horizontal="fill"/>
    </xf>
    <xf numFmtId="37" fontId="0" fillId="0" borderId="6" xfId="0" applyNumberFormat="1" applyBorder="1" applyAlignment="1">
      <alignment horizontal="fill"/>
    </xf>
    <xf numFmtId="37" fontId="0" fillId="0" borderId="41" xfId="0" applyNumberFormat="1" applyBorder="1" applyAlignment="1">
      <alignment horizontal="center"/>
    </xf>
    <xf numFmtId="37" fontId="0" fillId="0" borderId="41" xfId="0" applyNumberFormat="1" applyBorder="1" applyAlignment="1">
      <alignment horizontal="fill"/>
    </xf>
    <xf numFmtId="0" fontId="0" fillId="0" borderId="42" xfId="0" applyBorder="1" applyAlignment="1">
      <alignment horizontal="center"/>
    </xf>
    <xf numFmtId="0" fontId="0" fillId="0" borderId="43" xfId="0" applyBorder="1" applyAlignment="1">
      <alignment horizontal="center"/>
    </xf>
    <xf numFmtId="37" fontId="0" fillId="0" borderId="32" xfId="0" applyNumberFormat="1" applyBorder="1" applyAlignment="1">
      <alignment horizontal="fill"/>
    </xf>
    <xf numFmtId="37" fontId="0" fillId="0" borderId="10" xfId="0" applyNumberFormat="1" applyBorder="1"/>
    <xf numFmtId="37" fontId="0" fillId="0" borderId="7" xfId="0" applyNumberFormat="1" applyBorder="1" applyAlignment="1">
      <alignment horizontal="center"/>
    </xf>
    <xf numFmtId="37" fontId="0" fillId="0" borderId="44" xfId="0" applyNumberFormat="1" applyBorder="1" applyAlignment="1">
      <alignment horizontal="fill"/>
    </xf>
    <xf numFmtId="37" fontId="0" fillId="0" borderId="13" xfId="0" applyNumberFormat="1" applyBorder="1" applyAlignment="1">
      <alignment horizontal="center"/>
    </xf>
    <xf numFmtId="37" fontId="0" fillId="0" borderId="14" xfId="0" applyNumberFormat="1" applyBorder="1" applyAlignment="1">
      <alignment horizontal="center"/>
    </xf>
    <xf numFmtId="37" fontId="0" fillId="0" borderId="45" xfId="0" applyNumberFormat="1" applyBorder="1"/>
    <xf numFmtId="37" fontId="0" fillId="0" borderId="46" xfId="0" applyNumberFormat="1" applyBorder="1" applyAlignment="1">
      <alignment horizontal="fill"/>
    </xf>
    <xf numFmtId="37" fontId="0" fillId="0" borderId="47" xfId="0" applyNumberFormat="1" applyBorder="1" applyAlignment="1">
      <alignment horizontal="fill"/>
    </xf>
    <xf numFmtId="37" fontId="0" fillId="0" borderId="39" xfId="0" applyNumberFormat="1" applyBorder="1" applyAlignment="1">
      <alignment horizontal="center"/>
    </xf>
    <xf numFmtId="37" fontId="0" fillId="0" borderId="15" xfId="0" applyNumberFormat="1" applyBorder="1" applyAlignment="1">
      <alignment horizontal="center"/>
    </xf>
    <xf numFmtId="37" fontId="0" fillId="0" borderId="8" xfId="0" applyNumberFormat="1" applyBorder="1" applyAlignment="1">
      <alignment horizontal="center"/>
    </xf>
    <xf numFmtId="37" fontId="0" fillId="0" borderId="27" xfId="0" applyNumberFormat="1" applyBorder="1" applyAlignment="1">
      <alignment horizontal="center"/>
    </xf>
    <xf numFmtId="37" fontId="0" fillId="0" borderId="43" xfId="0" applyNumberFormat="1" applyBorder="1"/>
    <xf numFmtId="0" fontId="0" fillId="0" borderId="19" xfId="0" applyBorder="1" applyAlignment="1">
      <alignment horizontal="right"/>
    </xf>
    <xf numFmtId="39" fontId="14" fillId="0" borderId="48" xfId="11" applyBorder="1"/>
    <xf numFmtId="39" fontId="14" fillId="0" borderId="49" xfId="11" applyBorder="1"/>
    <xf numFmtId="39" fontId="14" fillId="0" borderId="50" xfId="11" applyBorder="1"/>
    <xf numFmtId="39" fontId="14" fillId="0" borderId="16" xfId="11" applyBorder="1"/>
    <xf numFmtId="39" fontId="14" fillId="0" borderId="51" xfId="11" applyBorder="1"/>
    <xf numFmtId="39" fontId="14" fillId="0" borderId="52" xfId="11" applyBorder="1"/>
    <xf numFmtId="39" fontId="14" fillId="0" borderId="53" xfId="11" applyBorder="1"/>
    <xf numFmtId="39" fontId="14" fillId="0" borderId="54" xfId="11" applyBorder="1"/>
    <xf numFmtId="39" fontId="14" fillId="0" borderId="55" xfId="11" applyBorder="1"/>
    <xf numFmtId="39" fontId="14" fillId="0" borderId="53" xfId="11" applyBorder="1" applyAlignment="1">
      <alignment horizontal="centerContinuous"/>
    </xf>
    <xf numFmtId="0" fontId="14" fillId="0" borderId="0" xfId="11" quotePrefix="1" applyNumberFormat="1" applyAlignment="1">
      <alignment horizontal="center"/>
    </xf>
    <xf numFmtId="39" fontId="14" fillId="0" borderId="12" xfId="11" applyBorder="1" applyAlignment="1">
      <alignment horizontal="center" wrapText="1"/>
    </xf>
    <xf numFmtId="39" fontId="14" fillId="0" borderId="4" xfId="11" applyBorder="1" applyAlignment="1">
      <alignment horizontal="center" wrapText="1"/>
    </xf>
    <xf numFmtId="37" fontId="14" fillId="0" borderId="53" xfId="11" applyNumberFormat="1" applyBorder="1" applyAlignment="1">
      <alignment horizontal="center" wrapText="1"/>
    </xf>
    <xf numFmtId="39" fontId="14" fillId="0" borderId="56" xfId="11" applyBorder="1"/>
    <xf numFmtId="37" fontId="14" fillId="0" borderId="19" xfId="11" quotePrefix="1" applyNumberFormat="1" applyBorder="1" applyAlignment="1">
      <alignment horizontal="center"/>
    </xf>
    <xf numFmtId="39" fontId="14" fillId="0" borderId="19" xfId="11" quotePrefix="1" applyBorder="1" applyAlignment="1">
      <alignment horizontal="center"/>
    </xf>
    <xf numFmtId="39" fontId="14" fillId="0" borderId="57" xfId="11" quotePrefix="1" applyBorder="1" applyAlignment="1">
      <alignment horizontal="center"/>
    </xf>
    <xf numFmtId="5" fontId="5" fillId="0" borderId="9" xfId="11" applyNumberFormat="1" applyFont="1" applyBorder="1" applyProtection="1">
      <protection locked="0"/>
    </xf>
    <xf numFmtId="5" fontId="5" fillId="0" borderId="53" xfId="11" applyNumberFormat="1" applyFont="1" applyBorder="1" applyProtection="1">
      <protection locked="0"/>
    </xf>
    <xf numFmtId="39" fontId="14" fillId="0" borderId="0" xfId="11" applyAlignment="1">
      <alignment horizontal="left" indent="1"/>
    </xf>
    <xf numFmtId="37" fontId="14" fillId="0" borderId="9" xfId="11" applyNumberFormat="1" applyBorder="1"/>
    <xf numFmtId="37" fontId="14" fillId="0" borderId="53" xfId="11" applyNumberFormat="1" applyBorder="1"/>
    <xf numFmtId="39" fontId="14" fillId="0" borderId="5" xfId="11" quotePrefix="1" applyBorder="1" applyAlignment="1">
      <alignment horizontal="center"/>
    </xf>
    <xf numFmtId="39" fontId="14" fillId="0" borderId="0" xfId="11" applyAlignment="1">
      <alignment horizontal="left" indent="2"/>
    </xf>
    <xf numFmtId="39" fontId="14" fillId="0" borderId="0" xfId="11" applyAlignment="1">
      <alignment horizontal="left" indent="3"/>
    </xf>
    <xf numFmtId="37" fontId="14" fillId="0" borderId="19" xfId="11" applyNumberFormat="1" applyBorder="1"/>
    <xf numFmtId="37" fontId="14" fillId="0" borderId="58" xfId="11" applyNumberFormat="1" applyBorder="1"/>
    <xf numFmtId="37" fontId="5" fillId="0" borderId="9" xfId="11" applyNumberFormat="1" applyFont="1" applyBorder="1" applyProtection="1">
      <protection locked="0"/>
    </xf>
    <xf numFmtId="37" fontId="5" fillId="0" borderId="59" xfId="11" applyNumberFormat="1" applyFont="1" applyBorder="1" applyProtection="1">
      <protection locked="0"/>
    </xf>
    <xf numFmtId="39" fontId="14" fillId="0" borderId="0" xfId="11" applyAlignment="1">
      <alignment horizontal="left" indent="5"/>
    </xf>
    <xf numFmtId="37" fontId="5" fillId="0" borderId="19" xfId="11" applyNumberFormat="1" applyFont="1" applyBorder="1" applyProtection="1">
      <protection locked="0"/>
    </xf>
    <xf numFmtId="37" fontId="5" fillId="0" borderId="58" xfId="11" applyNumberFormat="1" applyFont="1" applyBorder="1" applyProtection="1">
      <protection locked="0"/>
    </xf>
    <xf numFmtId="37" fontId="14" fillId="0" borderId="59" xfId="11" applyNumberFormat="1" applyBorder="1"/>
    <xf numFmtId="39" fontId="14" fillId="0" borderId="0" xfId="11" applyAlignment="1">
      <alignment horizontal="left" indent="4"/>
    </xf>
    <xf numFmtId="39" fontId="14" fillId="0" borderId="8" xfId="11" applyBorder="1" applyAlignment="1">
      <alignment horizontal="center"/>
    </xf>
    <xf numFmtId="37" fontId="5" fillId="0" borderId="35" xfId="11" applyNumberFormat="1" applyFont="1" applyBorder="1" applyProtection="1">
      <protection locked="0"/>
    </xf>
    <xf numFmtId="37" fontId="5" fillId="0" borderId="60" xfId="11" applyNumberFormat="1" applyFont="1" applyBorder="1" applyProtection="1">
      <protection locked="0"/>
    </xf>
    <xf numFmtId="37" fontId="14" fillId="0" borderId="0" xfId="11" applyNumberFormat="1" applyAlignment="1">
      <alignment horizontal="center"/>
    </xf>
    <xf numFmtId="5" fontId="14" fillId="0" borderId="61" xfId="11" applyNumberFormat="1" applyBorder="1"/>
    <xf numFmtId="5" fontId="14" fillId="0" borderId="62" xfId="11" applyNumberFormat="1" applyBorder="1"/>
    <xf numFmtId="39" fontId="14" fillId="0" borderId="63" xfId="11" applyBorder="1"/>
    <xf numFmtId="39" fontId="14" fillId="0" borderId="64" xfId="11" applyBorder="1" applyAlignment="1">
      <alignment horizontal="center"/>
    </xf>
    <xf numFmtId="39" fontId="14" fillId="0" borderId="64" xfId="11" applyBorder="1"/>
    <xf numFmtId="39" fontId="14" fillId="0" borderId="65" xfId="11" applyBorder="1"/>
    <xf numFmtId="39" fontId="14" fillId="0" borderId="0" xfId="11" applyAlignment="1">
      <alignment horizontal="left"/>
    </xf>
    <xf numFmtId="39" fontId="14" fillId="0" borderId="0" xfId="11" applyAlignment="1">
      <alignment horizontal="left" indent="6"/>
    </xf>
    <xf numFmtId="0" fontId="46" fillId="0" borderId="0" xfId="2" applyFont="1"/>
    <xf numFmtId="0" fontId="14" fillId="0" borderId="0" xfId="4"/>
    <xf numFmtId="0" fontId="14" fillId="0" borderId="7" xfId="4" applyBorder="1"/>
    <xf numFmtId="0" fontId="14" fillId="0" borderId="1" xfId="4" applyBorder="1"/>
    <xf numFmtId="0" fontId="14" fillId="0" borderId="2" xfId="4" applyBorder="1"/>
    <xf numFmtId="0" fontId="14" fillId="0" borderId="3" xfId="4" applyBorder="1"/>
    <xf numFmtId="0" fontId="14" fillId="0" borderId="19" xfId="4" applyBorder="1" applyProtection="1">
      <protection locked="0"/>
    </xf>
    <xf numFmtId="0" fontId="14" fillId="0" borderId="0" xfId="4" quotePrefix="1"/>
    <xf numFmtId="0" fontId="14" fillId="0" borderId="5" xfId="4" applyBorder="1"/>
    <xf numFmtId="0" fontId="14" fillId="0" borderId="4" xfId="4" applyBorder="1"/>
    <xf numFmtId="0" fontId="14" fillId="0" borderId="12" xfId="4" applyBorder="1" applyProtection="1">
      <protection locked="0"/>
    </xf>
    <xf numFmtId="0" fontId="14" fillId="0" borderId="6" xfId="4" applyBorder="1"/>
    <xf numFmtId="0" fontId="14" fillId="0" borderId="8" xfId="4" applyBorder="1"/>
    <xf numFmtId="0" fontId="5" fillId="0" borderId="4" xfId="4" applyFont="1" applyBorder="1" applyProtection="1">
      <protection locked="0"/>
    </xf>
    <xf numFmtId="0" fontId="5" fillId="0" borderId="0" xfId="4" applyFont="1" applyProtection="1">
      <protection locked="0"/>
    </xf>
    <xf numFmtId="0" fontId="5" fillId="0" borderId="66" xfId="4" quotePrefix="1" applyFont="1" applyBorder="1" applyAlignment="1" applyProtection="1">
      <alignment horizontal="center"/>
      <protection locked="0"/>
    </xf>
    <xf numFmtId="0" fontId="5" fillId="0" borderId="66" xfId="4" applyFont="1" applyBorder="1" applyAlignment="1" applyProtection="1">
      <alignment horizontal="center"/>
      <protection locked="0"/>
    </xf>
    <xf numFmtId="0" fontId="5" fillId="0" borderId="67" xfId="4" applyFont="1" applyBorder="1" applyAlignment="1" applyProtection="1">
      <alignment horizontal="center"/>
      <protection locked="0"/>
    </xf>
    <xf numFmtId="169" fontId="5" fillId="0" borderId="0" xfId="1" applyNumberFormat="1" applyFont="1" applyProtection="1">
      <protection locked="0"/>
    </xf>
    <xf numFmtId="169" fontId="5" fillId="0" borderId="5" xfId="1" applyNumberFormat="1" applyFont="1" applyBorder="1" applyProtection="1">
      <protection locked="0"/>
    </xf>
    <xf numFmtId="0" fontId="5" fillId="0" borderId="0" xfId="4" applyFont="1" applyAlignment="1" applyProtection="1">
      <alignment horizontal="left" wrapText="1" indent="1"/>
      <protection locked="0"/>
    </xf>
    <xf numFmtId="0" fontId="5" fillId="4" borderId="0" xfId="4" applyFont="1" applyFill="1" applyProtection="1">
      <protection locked="0"/>
    </xf>
    <xf numFmtId="0" fontId="5" fillId="4" borderId="5" xfId="4" applyFont="1" applyFill="1" applyBorder="1" applyProtection="1">
      <protection locked="0"/>
    </xf>
    <xf numFmtId="0" fontId="5" fillId="0" borderId="24" xfId="4" applyFont="1" applyBorder="1" applyProtection="1">
      <protection locked="0"/>
    </xf>
    <xf numFmtId="0" fontId="5" fillId="0" borderId="25" xfId="4" applyFont="1" applyBorder="1" applyAlignment="1" applyProtection="1">
      <alignment horizontal="left" indent="2"/>
      <protection locked="0"/>
    </xf>
    <xf numFmtId="0" fontId="5" fillId="0" borderId="25" xfId="4" applyFont="1" applyBorder="1" applyProtection="1">
      <protection locked="0"/>
    </xf>
    <xf numFmtId="169" fontId="5" fillId="0" borderId="25" xfId="1" applyNumberFormat="1" applyFont="1" applyBorder="1" applyProtection="1">
      <protection locked="0"/>
    </xf>
    <xf numFmtId="169" fontId="5" fillId="0" borderId="26" xfId="1" applyNumberFormat="1" applyFont="1" applyBorder="1" applyProtection="1">
      <protection locked="0"/>
    </xf>
    <xf numFmtId="0" fontId="5" fillId="0" borderId="0" xfId="4" applyFont="1" applyAlignment="1" applyProtection="1">
      <alignment horizontal="left" indent="2"/>
      <protection locked="0"/>
    </xf>
    <xf numFmtId="169" fontId="5" fillId="0" borderId="0" xfId="1" applyNumberFormat="1" applyFont="1" applyBorder="1" applyProtection="1">
      <protection locked="0"/>
    </xf>
    <xf numFmtId="169" fontId="5" fillId="0" borderId="0" xfId="1" applyNumberFormat="1" applyFont="1" applyBorder="1" applyAlignment="1" applyProtection="1">
      <alignment horizontal="centerContinuous"/>
      <protection locked="0"/>
    </xf>
    <xf numFmtId="169" fontId="5" fillId="0" borderId="5" xfId="1" applyNumberFormat="1" applyFont="1" applyBorder="1" applyAlignment="1" applyProtection="1">
      <alignment horizontal="center"/>
      <protection locked="0"/>
    </xf>
    <xf numFmtId="169" fontId="5" fillId="0" borderId="0" xfId="1" applyNumberFormat="1" applyFont="1" applyBorder="1" applyAlignment="1" applyProtection="1">
      <protection locked="0"/>
    </xf>
    <xf numFmtId="169" fontId="5" fillId="0" borderId="0" xfId="1" applyNumberFormat="1" applyFont="1" applyBorder="1" applyAlignment="1" applyProtection="1">
      <alignment horizontal="center"/>
      <protection locked="0"/>
    </xf>
    <xf numFmtId="0" fontId="5" fillId="0" borderId="0" xfId="4" applyFont="1" applyAlignment="1" applyProtection="1">
      <alignment horizontal="center"/>
      <protection locked="0"/>
    </xf>
    <xf numFmtId="0" fontId="5" fillId="0" borderId="0" xfId="4" applyFont="1" applyAlignment="1" applyProtection="1">
      <alignment horizontal="centerContinuous"/>
      <protection locked="0"/>
    </xf>
    <xf numFmtId="0" fontId="5" fillId="0" borderId="0" xfId="4" applyFont="1" applyAlignment="1" applyProtection="1">
      <alignment horizontal="left" indent="3"/>
      <protection locked="0"/>
    </xf>
    <xf numFmtId="169" fontId="5" fillId="0" borderId="66" xfId="1" applyNumberFormat="1" applyFont="1" applyBorder="1" applyProtection="1">
      <protection locked="0"/>
    </xf>
    <xf numFmtId="169" fontId="5" fillId="0" borderId="67" xfId="1" applyNumberFormat="1" applyFont="1" applyBorder="1" applyProtection="1">
      <protection locked="0"/>
    </xf>
    <xf numFmtId="0" fontId="5" fillId="0" borderId="0" xfId="4" quotePrefix="1" applyFont="1" applyAlignment="1" applyProtection="1">
      <alignment horizontal="center"/>
      <protection locked="0"/>
    </xf>
    <xf numFmtId="0" fontId="5" fillId="0" borderId="5" xfId="4" quotePrefix="1" applyFont="1" applyBorder="1" applyAlignment="1" applyProtection="1">
      <alignment horizontal="center"/>
      <protection locked="0"/>
    </xf>
    <xf numFmtId="0" fontId="5" fillId="0" borderId="29" xfId="4" applyFont="1" applyBorder="1" applyProtection="1">
      <protection locked="0"/>
    </xf>
    <xf numFmtId="0" fontId="5" fillId="0" borderId="5" xfId="4" applyFont="1" applyBorder="1" applyProtection="1">
      <protection locked="0"/>
    </xf>
    <xf numFmtId="3" fontId="5" fillId="0" borderId="5" xfId="4" applyNumberFormat="1" applyFont="1" applyBorder="1" applyAlignment="1" applyProtection="1">
      <alignment horizontal="right"/>
      <protection locked="0"/>
    </xf>
    <xf numFmtId="37" fontId="7" fillId="0" borderId="5" xfId="4" applyNumberFormat="1" applyFont="1" applyBorder="1" applyProtection="1">
      <protection locked="0"/>
    </xf>
    <xf numFmtId="37" fontId="5" fillId="0" borderId="5" xfId="4" applyNumberFormat="1" applyFont="1" applyBorder="1" applyProtection="1">
      <protection locked="0"/>
    </xf>
    <xf numFmtId="0" fontId="5" fillId="0" borderId="0" xfId="4" applyFont="1" applyAlignment="1" applyProtection="1">
      <alignment horizontal="left" wrapText="1" indent="2"/>
      <protection locked="0"/>
    </xf>
    <xf numFmtId="0" fontId="5" fillId="0" borderId="66" xfId="4" applyFont="1" applyBorder="1" applyProtection="1">
      <protection locked="0"/>
    </xf>
    <xf numFmtId="37" fontId="5" fillId="0" borderId="67" xfId="4" applyNumberFormat="1" applyFont="1" applyBorder="1" applyProtection="1">
      <protection locked="0"/>
    </xf>
    <xf numFmtId="0" fontId="5" fillId="0" borderId="0" xfId="4" applyFont="1" applyAlignment="1" applyProtection="1">
      <alignment wrapText="1"/>
      <protection locked="0"/>
    </xf>
    <xf numFmtId="9" fontId="5" fillId="0" borderId="68" xfId="15" applyFont="1" applyBorder="1" applyProtection="1">
      <protection locked="0"/>
    </xf>
    <xf numFmtId="9" fontId="5" fillId="0" borderId="69" xfId="15" applyFont="1" applyBorder="1" applyProtection="1">
      <protection locked="0"/>
    </xf>
    <xf numFmtId="0" fontId="5" fillId="0" borderId="0" xfId="4" applyFont="1" applyAlignment="1" applyProtection="1">
      <alignment horizontal="left" indent="1"/>
      <protection locked="0"/>
    </xf>
    <xf numFmtId="0" fontId="5" fillId="0" borderId="0" xfId="4" applyFont="1" applyAlignment="1" applyProtection="1">
      <alignment horizontal="right"/>
      <protection locked="0"/>
    </xf>
    <xf numFmtId="0" fontId="5" fillId="3" borderId="0" xfId="4" applyFont="1" applyFill="1" applyProtection="1">
      <protection locked="0"/>
    </xf>
    <xf numFmtId="0" fontId="5" fillId="3" borderId="0" xfId="4" applyFont="1" applyFill="1" applyAlignment="1" applyProtection="1">
      <alignment horizontal="fill"/>
      <protection locked="0"/>
    </xf>
    <xf numFmtId="0" fontId="5" fillId="0" borderId="6" xfId="4" applyFont="1" applyBorder="1" applyProtection="1">
      <protection locked="0"/>
    </xf>
    <xf numFmtId="0" fontId="5" fillId="0" borderId="7" xfId="4" applyFont="1" applyBorder="1" applyProtection="1">
      <protection locked="0"/>
    </xf>
    <xf numFmtId="0" fontId="5" fillId="3" borderId="7" xfId="4" applyFont="1" applyFill="1" applyBorder="1" applyProtection="1">
      <protection locked="0"/>
    </xf>
    <xf numFmtId="0" fontId="5" fillId="0" borderId="8" xfId="4" applyFont="1" applyBorder="1" applyProtection="1">
      <protection locked="0"/>
    </xf>
    <xf numFmtId="0" fontId="14" fillId="0" borderId="0" xfId="4" applyAlignment="1">
      <alignment horizontal="right"/>
    </xf>
    <xf numFmtId="39" fontId="0" fillId="0" borderId="13" xfId="11" applyFont="1" applyBorder="1" applyAlignment="1">
      <alignment horizontal="centerContinuous"/>
    </xf>
    <xf numFmtId="39" fontId="0" fillId="0" borderId="7" xfId="11" applyFont="1" applyBorder="1" applyAlignment="1">
      <alignment horizontal="centerContinuous"/>
    </xf>
    <xf numFmtId="37" fontId="0" fillId="0" borderId="11" xfId="11" applyNumberFormat="1" applyFont="1" applyBorder="1" applyAlignment="1">
      <alignment horizontal="center" wrapText="1"/>
    </xf>
    <xf numFmtId="39" fontId="0" fillId="0" borderId="11" xfId="11" applyFont="1" applyBorder="1" applyAlignment="1">
      <alignment horizontal="center" wrapText="1"/>
    </xf>
    <xf numFmtId="0" fontId="0" fillId="0" borderId="70" xfId="0" applyBorder="1"/>
    <xf numFmtId="0" fontId="0" fillId="0" borderId="71" xfId="0" applyBorder="1"/>
    <xf numFmtId="0" fontId="0" fillId="0" borderId="72" xfId="0" applyBorder="1"/>
    <xf numFmtId="49" fontId="5" fillId="0" borderId="0" xfId="0" applyNumberFormat="1" applyFont="1" applyProtection="1">
      <protection locked="0"/>
    </xf>
    <xf numFmtId="0" fontId="5" fillId="0" borderId="74" xfId="0" applyFont="1" applyBorder="1" applyAlignment="1" applyProtection="1">
      <alignment horizontal="left"/>
      <protection locked="0"/>
    </xf>
    <xf numFmtId="39" fontId="11" fillId="0" borderId="75" xfId="5" applyFont="1" applyBorder="1" applyAlignment="1">
      <alignment horizontal="centerContinuous"/>
    </xf>
    <xf numFmtId="39" fontId="11" fillId="0" borderId="73" xfId="5" applyFont="1" applyBorder="1" applyAlignment="1">
      <alignment horizontal="centerContinuous"/>
    </xf>
    <xf numFmtId="39" fontId="11" fillId="0" borderId="25" xfId="5" applyFont="1" applyBorder="1"/>
    <xf numFmtId="0" fontId="5" fillId="0" borderId="25" xfId="0" applyFont="1" applyBorder="1" applyProtection="1">
      <protection locked="0"/>
    </xf>
    <xf numFmtId="0" fontId="14" fillId="0" borderId="2" xfId="4" applyBorder="1" applyAlignment="1">
      <alignment wrapText="1"/>
    </xf>
    <xf numFmtId="0" fontId="5" fillId="0" borderId="25" xfId="4" applyFont="1" applyBorder="1" applyAlignment="1" applyProtection="1">
      <alignment horizontal="center"/>
      <protection locked="0"/>
    </xf>
    <xf numFmtId="0" fontId="0" fillId="0" borderId="25" xfId="0" applyBorder="1" applyAlignment="1">
      <alignment horizontal="center"/>
    </xf>
    <xf numFmtId="0" fontId="0" fillId="0" borderId="26" xfId="0" applyBorder="1" applyAlignment="1">
      <alignment horizontal="center"/>
    </xf>
    <xf numFmtId="0" fontId="40" fillId="0" borderId="1" xfId="4" applyFont="1" applyBorder="1" applyAlignment="1" applyProtection="1">
      <alignment horizontal="center" vertical="center" wrapText="1"/>
      <protection locked="0"/>
    </xf>
    <xf numFmtId="0" fontId="14" fillId="0" borderId="2" xfId="4" applyBorder="1" applyAlignment="1" applyProtection="1">
      <alignment horizontal="center" vertical="center" wrapText="1"/>
      <protection locked="0"/>
    </xf>
    <xf numFmtId="0" fontId="14" fillId="0" borderId="3" xfId="4" applyBorder="1" applyAlignment="1" applyProtection="1">
      <alignment horizontal="center" vertical="center" wrapText="1"/>
      <protection locked="0"/>
    </xf>
    <xf numFmtId="0" fontId="14" fillId="0" borderId="4" xfId="4" applyBorder="1" applyAlignment="1" applyProtection="1">
      <alignment horizontal="center" vertical="center" wrapText="1"/>
      <protection locked="0"/>
    </xf>
    <xf numFmtId="0" fontId="14" fillId="0" borderId="0" xfId="4" applyAlignment="1" applyProtection="1">
      <alignment horizontal="center" vertical="center" wrapText="1"/>
      <protection locked="0"/>
    </xf>
    <xf numFmtId="0" fontId="14" fillId="0" borderId="5" xfId="4" applyBorder="1" applyAlignment="1" applyProtection="1">
      <alignment horizontal="center" vertical="center" wrapText="1"/>
      <protection locked="0"/>
    </xf>
    <xf numFmtId="0" fontId="14" fillId="0" borderId="6" xfId="4" applyBorder="1" applyAlignment="1" applyProtection="1">
      <alignment horizontal="center" vertical="center" wrapText="1"/>
      <protection locked="0"/>
    </xf>
    <xf numFmtId="0" fontId="14" fillId="0" borderId="7" xfId="4" applyBorder="1" applyAlignment="1" applyProtection="1">
      <alignment horizontal="center" vertical="center" wrapText="1"/>
      <protection locked="0"/>
    </xf>
    <xf numFmtId="0" fontId="14" fillId="0" borderId="8" xfId="4" applyBorder="1" applyAlignment="1" applyProtection="1">
      <alignment horizontal="center" vertical="center" wrapText="1"/>
      <protection locked="0"/>
    </xf>
    <xf numFmtId="0" fontId="14" fillId="0" borderId="4" xfId="4" quotePrefix="1" applyBorder="1" applyAlignment="1">
      <alignment horizontal="center"/>
    </xf>
    <xf numFmtId="0" fontId="0" fillId="0" borderId="0" xfId="0" applyAlignment="1">
      <alignment horizontal="center"/>
    </xf>
    <xf numFmtId="0" fontId="0" fillId="0" borderId="5" xfId="0" applyBorder="1" applyAlignment="1">
      <alignment horizontal="center"/>
    </xf>
    <xf numFmtId="0" fontId="14" fillId="0" borderId="4" xfId="4" applyBorder="1" applyAlignment="1">
      <alignment horizontal="center"/>
    </xf>
    <xf numFmtId="0" fontId="20" fillId="0" borderId="0" xfId="8" applyFont="1" applyAlignment="1">
      <alignment horizontal="center"/>
    </xf>
    <xf numFmtId="0" fontId="1" fillId="0" borderId="0" xfId="8" applyAlignment="1">
      <alignment horizontal="center"/>
    </xf>
    <xf numFmtId="0" fontId="14" fillId="0" borderId="0" xfId="3" applyAlignment="1">
      <alignment wrapText="1"/>
    </xf>
    <xf numFmtId="0" fontId="0" fillId="0" borderId="0" xfId="0"/>
    <xf numFmtId="0" fontId="0" fillId="0" borderId="5" xfId="0" applyBorder="1"/>
    <xf numFmtId="0" fontId="0" fillId="0" borderId="0" xfId="0" applyAlignment="1">
      <alignment wrapText="1"/>
    </xf>
    <xf numFmtId="0" fontId="0" fillId="0" borderId="5" xfId="0" applyBorder="1" applyAlignment="1">
      <alignment wrapText="1"/>
    </xf>
    <xf numFmtId="0" fontId="0" fillId="0" borderId="0" xfId="0" quotePrefix="1" applyAlignment="1">
      <alignment wrapText="1"/>
    </xf>
    <xf numFmtId="0" fontId="0" fillId="0" borderId="0" xfId="0" quotePrefix="1"/>
    <xf numFmtId="49" fontId="40" fillId="0" borderId="1" xfId="4" applyNumberFormat="1" applyFont="1" applyBorder="1" applyAlignment="1" applyProtection="1">
      <alignment horizontal="center" vertical="center" wrapText="1"/>
      <protection locked="0"/>
    </xf>
  </cellXfs>
  <cellStyles count="16">
    <cellStyle name="Currency" xfId="1" builtinId="4"/>
    <cellStyle name="Normal" xfId="0" builtinId="0"/>
    <cellStyle name="Normal_2010 Gas Annual Report addition" xfId="2" xr:uid="{00000000-0005-0000-0000-000002000000}"/>
    <cellStyle name="Normal_IOU Electric Report 2009" xfId="3" xr:uid="{00000000-0005-0000-0000-000003000000}"/>
    <cellStyle name="Normal_IOU Electric Report 2010" xfId="4" xr:uid="{00000000-0005-0000-0000-000004000000}"/>
    <cellStyle name="Normal_page110-111" xfId="5" xr:uid="{00000000-0005-0000-0000-000005000000}"/>
    <cellStyle name="Normal_page112-113" xfId="6" xr:uid="{00000000-0005-0000-0000-000006000000}"/>
    <cellStyle name="Normal_page120" xfId="7" xr:uid="{00000000-0005-0000-0000-000007000000}"/>
    <cellStyle name="Normal_page122a" xfId="8" xr:uid="{00000000-0005-0000-0000-000008000000}"/>
    <cellStyle name="Normal_page261" xfId="9" xr:uid="{00000000-0005-0000-0000-000009000000}"/>
    <cellStyle name="Normal_page278" xfId="10" xr:uid="{00000000-0005-0000-0000-00000A000000}"/>
    <cellStyle name="Normal_page300_" xfId="11" xr:uid="{00000000-0005-0000-0000-00000B000000}"/>
    <cellStyle name="Normal_page301" xfId="12" xr:uid="{00000000-0005-0000-0000-00000C000000}"/>
    <cellStyle name="Normal_page320" xfId="13" xr:uid="{00000000-0005-0000-0000-00000D000000}"/>
    <cellStyle name="Normal_page607-ME" xfId="14" xr:uid="{00000000-0005-0000-0000-00000E000000}"/>
    <cellStyle name="Percent" xfId="1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5</xdr:col>
      <xdr:colOff>733425</xdr:colOff>
      <xdr:row>4</xdr:row>
      <xdr:rowOff>152400</xdr:rowOff>
    </xdr:to>
    <xdr:pic>
      <xdr:nvPicPr>
        <xdr:cNvPr id="1047" name="Picture 6">
          <a:extLst>
            <a:ext uri="{FF2B5EF4-FFF2-40B4-BE49-F238E27FC236}">
              <a16:creationId xmlns:a16="http://schemas.microsoft.com/office/drawing/2014/main" id="{84247A5C-5D2B-47E0-AEC7-AF15DEAE3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6275"/>
          <a:ext cx="149542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ine.gov/Lucretia/2010%20Annual%20Reports/Report%20Forms/2009Gas_Annual_Rp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aine.gov/Lucretia/2010%20Annual%20Reports/Report%20Forms/IOU%20Electric%20Report%20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g. 1"/>
      <sheetName val="pg. 2"/>
      <sheetName val="pg. 3"/>
      <sheetName val="pg. 4"/>
      <sheetName val="pg. 5"/>
      <sheetName val="pg. 6"/>
      <sheetName val="pg. 7"/>
      <sheetName val="pg. 8 -9"/>
      <sheetName val="pg. 10-11"/>
      <sheetName val="pg 12-13"/>
      <sheetName val="pg. 14"/>
      <sheetName val="pg. 15-16"/>
      <sheetName val="pg 17-18"/>
      <sheetName val="pg. 19"/>
      <sheetName val="pg. 20"/>
      <sheetName val="pg. 21"/>
      <sheetName val="pg. 22 - 27"/>
      <sheetName val="pg. 28"/>
      <sheetName val="pg. 29"/>
      <sheetName val="pg. 30"/>
      <sheetName val="pg. 31-32"/>
      <sheetName val="pg. 33"/>
      <sheetName val="p. 34-35"/>
      <sheetName val="p. 36"/>
      <sheetName val="p. 37"/>
      <sheetName val="p. 38"/>
      <sheetName val="p. 40"/>
      <sheetName val="p. 41"/>
      <sheetName val="p. 42"/>
      <sheetName val="p. 43"/>
      <sheetName val="p. 44"/>
      <sheetName val="p. 45"/>
      <sheetName val="p. 46"/>
      <sheetName val="p. 47"/>
      <sheetName val="p. 48"/>
      <sheetName val="p. 49"/>
      <sheetName val="p. 50"/>
      <sheetName val="p. 51"/>
      <sheetName val="p. 52"/>
      <sheetName val="p. 53"/>
      <sheetName val="p. 54"/>
      <sheetName val="p. 55"/>
      <sheetName val="p. 56"/>
      <sheetName val="p. 57"/>
      <sheetName val="p. 58"/>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refreshError="1"/>
      <sheetData sheetId="17"/>
      <sheetData sheetId="18"/>
      <sheetData sheetId="19" refreshError="1"/>
      <sheetData sheetId="20" refreshError="1"/>
      <sheetData sheetId="21" refreshError="1"/>
      <sheetData sheetId="22"/>
      <sheetData sheetId="23"/>
      <sheetData sheetId="24" refreshError="1"/>
      <sheetData sheetId="25"/>
      <sheetData sheetId="26"/>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g1 - Identification"/>
      <sheetName val="Pg2 - Affiliated Interests"/>
      <sheetName val="Pg3&amp;4 - Balance Sheet - Assets"/>
      <sheetName val="Pg5&amp;6 - Bal Sheet-Eq &amp; Liab"/>
      <sheetName val="Pg7&amp;8 - Inc. State-Utility Inc."/>
      <sheetName val="Pg9 - Inc. State. Nonutil. Inc."/>
      <sheetName val="Pg10&amp;11 - Retained Earnings"/>
      <sheetName val="Pg12&amp;13 - Cash Flows"/>
      <sheetName val="Pg14 - Assessment"/>
      <sheetName val="Pg15 - Del of Elec by Rate Schd"/>
      <sheetName val="Pg16 - Chapter 820"/>
      <sheetName val="Pg17 - Chapter 830"/>
      <sheetName val="Pg18 - Retail Sale Detail"/>
    </sheetNames>
    <sheetDataSet>
      <sheetData sheetId="0" refreshError="1"/>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9.bin"/><Relationship Id="rId7" Type="http://schemas.openxmlformats.org/officeDocument/2006/relationships/printerSettings" Target="../printerSettings/printerSettings83.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5" Type="http://schemas.openxmlformats.org/officeDocument/2006/relationships/printerSettings" Target="../printerSettings/printerSettings96.bin"/><Relationship Id="rId4" Type="http://schemas.openxmlformats.org/officeDocument/2006/relationships/printerSettings" Target="../printerSettings/printerSettings9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5" Type="http://schemas.openxmlformats.org/officeDocument/2006/relationships/printerSettings" Target="../printerSettings/printerSettings103.bin"/><Relationship Id="rId4" Type="http://schemas.openxmlformats.org/officeDocument/2006/relationships/printerSettings" Target="../printerSettings/printerSettings10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5" Type="http://schemas.openxmlformats.org/officeDocument/2006/relationships/printerSettings" Target="../printerSettings/printerSettings110.bin"/><Relationship Id="rId4" Type="http://schemas.openxmlformats.org/officeDocument/2006/relationships/printerSettings" Target="../printerSettings/printerSettings10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5" Type="http://schemas.openxmlformats.org/officeDocument/2006/relationships/printerSettings" Target="../printerSettings/printerSettings117.bin"/><Relationship Id="rId4" Type="http://schemas.openxmlformats.org/officeDocument/2006/relationships/printerSettings" Target="../printerSettings/printerSettings11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printerSettings" Target="../printerSettings/printerSettings13.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5" Type="http://schemas.openxmlformats.org/officeDocument/2006/relationships/printerSettings" Target="../printerSettings/printerSettings131.bin"/><Relationship Id="rId4" Type="http://schemas.openxmlformats.org/officeDocument/2006/relationships/printerSettings" Target="../printerSettings/printerSettings13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36.bin"/><Relationship Id="rId7" Type="http://schemas.openxmlformats.org/officeDocument/2006/relationships/printerSettings" Target="../printerSettings/printerSettings140.bin"/><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 Id="rId6" Type="http://schemas.openxmlformats.org/officeDocument/2006/relationships/printerSettings" Target="../printerSettings/printerSettings139.bin"/><Relationship Id="rId5" Type="http://schemas.openxmlformats.org/officeDocument/2006/relationships/printerSettings" Target="../printerSettings/printerSettings138.bin"/><Relationship Id="rId4" Type="http://schemas.openxmlformats.org/officeDocument/2006/relationships/printerSettings" Target="../printerSettings/printerSettings13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3.bin"/><Relationship Id="rId7" Type="http://schemas.openxmlformats.org/officeDocument/2006/relationships/printerSettings" Target="../printerSettings/printerSettings147.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5" Type="http://schemas.openxmlformats.org/officeDocument/2006/relationships/printerSettings" Target="../printerSettings/printerSettings145.bin"/><Relationship Id="rId4" Type="http://schemas.openxmlformats.org/officeDocument/2006/relationships/printerSettings" Target="../printerSettings/printerSettings14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0.bin"/><Relationship Id="rId7" Type="http://schemas.openxmlformats.org/officeDocument/2006/relationships/printerSettings" Target="../printerSettings/printerSettings154.bin"/><Relationship Id="rId2" Type="http://schemas.openxmlformats.org/officeDocument/2006/relationships/printerSettings" Target="../printerSettings/printerSettings149.bin"/><Relationship Id="rId1" Type="http://schemas.openxmlformats.org/officeDocument/2006/relationships/printerSettings" Target="../printerSettings/printerSettings148.bin"/><Relationship Id="rId6" Type="http://schemas.openxmlformats.org/officeDocument/2006/relationships/printerSettings" Target="../printerSettings/printerSettings153.bin"/><Relationship Id="rId5" Type="http://schemas.openxmlformats.org/officeDocument/2006/relationships/printerSettings" Target="../printerSettings/printerSettings152.bin"/><Relationship Id="rId4" Type="http://schemas.openxmlformats.org/officeDocument/2006/relationships/printerSettings" Target="../printerSettings/printerSettings1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2" Type="http://schemas.openxmlformats.org/officeDocument/2006/relationships/printerSettings" Target="../printerSettings/printerSettings156.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5" Type="http://schemas.openxmlformats.org/officeDocument/2006/relationships/printerSettings" Target="../printerSettings/printerSettings159.bin"/><Relationship Id="rId4" Type="http://schemas.openxmlformats.org/officeDocument/2006/relationships/printerSettings" Target="../printerSettings/printerSettings15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64.bin"/><Relationship Id="rId7" Type="http://schemas.openxmlformats.org/officeDocument/2006/relationships/printerSettings" Target="../printerSettings/printerSettings168.bin"/><Relationship Id="rId2" Type="http://schemas.openxmlformats.org/officeDocument/2006/relationships/printerSettings" Target="../printerSettings/printerSettings163.bin"/><Relationship Id="rId1" Type="http://schemas.openxmlformats.org/officeDocument/2006/relationships/printerSettings" Target="../printerSettings/printerSettings162.bin"/><Relationship Id="rId6" Type="http://schemas.openxmlformats.org/officeDocument/2006/relationships/printerSettings" Target="../printerSettings/printerSettings167.bin"/><Relationship Id="rId5" Type="http://schemas.openxmlformats.org/officeDocument/2006/relationships/printerSettings" Target="../printerSettings/printerSettings166.bin"/><Relationship Id="rId4" Type="http://schemas.openxmlformats.org/officeDocument/2006/relationships/printerSettings" Target="../printerSettings/printerSettings16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71.bin"/><Relationship Id="rId7" Type="http://schemas.openxmlformats.org/officeDocument/2006/relationships/printerSettings" Target="../printerSettings/printerSettings175.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 Id="rId6" Type="http://schemas.openxmlformats.org/officeDocument/2006/relationships/printerSettings" Target="../printerSettings/printerSettings174.bin"/><Relationship Id="rId5" Type="http://schemas.openxmlformats.org/officeDocument/2006/relationships/printerSettings" Target="../printerSettings/printerSettings173.bin"/><Relationship Id="rId4" Type="http://schemas.openxmlformats.org/officeDocument/2006/relationships/printerSettings" Target="../printerSettings/printerSettings17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2" Type="http://schemas.openxmlformats.org/officeDocument/2006/relationships/printerSettings" Target="../printerSettings/printerSettings177.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5" Type="http://schemas.openxmlformats.org/officeDocument/2006/relationships/printerSettings" Target="../printerSettings/printerSettings180.bin"/><Relationship Id="rId4" Type="http://schemas.openxmlformats.org/officeDocument/2006/relationships/printerSettings" Target="../printerSettings/printerSettings17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92.bin"/><Relationship Id="rId7" Type="http://schemas.openxmlformats.org/officeDocument/2006/relationships/printerSettings" Target="../printerSettings/printerSettings196.bin"/><Relationship Id="rId2" Type="http://schemas.openxmlformats.org/officeDocument/2006/relationships/printerSettings" Target="../printerSettings/printerSettings191.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5" Type="http://schemas.openxmlformats.org/officeDocument/2006/relationships/printerSettings" Target="../printerSettings/printerSettings194.bin"/><Relationship Id="rId4" Type="http://schemas.openxmlformats.org/officeDocument/2006/relationships/printerSettings" Target="../printerSettings/printerSettings19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99.bin"/><Relationship Id="rId7" Type="http://schemas.openxmlformats.org/officeDocument/2006/relationships/printerSettings" Target="../printerSettings/printerSettings203.bin"/><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6" Type="http://schemas.openxmlformats.org/officeDocument/2006/relationships/printerSettings" Target="../printerSettings/printerSettings202.bin"/><Relationship Id="rId5" Type="http://schemas.openxmlformats.org/officeDocument/2006/relationships/printerSettings" Target="../printerSettings/printerSettings201.bin"/><Relationship Id="rId4" Type="http://schemas.openxmlformats.org/officeDocument/2006/relationships/printerSettings" Target="../printerSettings/printerSettings20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0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7.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210.bin"/><Relationship Id="rId7" Type="http://schemas.openxmlformats.org/officeDocument/2006/relationships/printerSettings" Target="../printerSettings/printerSettings214.bin"/><Relationship Id="rId2" Type="http://schemas.openxmlformats.org/officeDocument/2006/relationships/printerSettings" Target="../printerSettings/printerSettings209.bin"/><Relationship Id="rId1" Type="http://schemas.openxmlformats.org/officeDocument/2006/relationships/printerSettings" Target="../printerSettings/printerSettings208.bin"/><Relationship Id="rId6" Type="http://schemas.openxmlformats.org/officeDocument/2006/relationships/printerSettings" Target="../printerSettings/printerSettings213.bin"/><Relationship Id="rId5" Type="http://schemas.openxmlformats.org/officeDocument/2006/relationships/printerSettings" Target="../printerSettings/printerSettings212.bin"/><Relationship Id="rId4" Type="http://schemas.openxmlformats.org/officeDocument/2006/relationships/printerSettings" Target="../printerSettings/printerSettings211.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217.bin"/><Relationship Id="rId7" Type="http://schemas.openxmlformats.org/officeDocument/2006/relationships/printerSettings" Target="../printerSettings/printerSettings221.bin"/><Relationship Id="rId2" Type="http://schemas.openxmlformats.org/officeDocument/2006/relationships/printerSettings" Target="../printerSettings/printerSettings216.bin"/><Relationship Id="rId1" Type="http://schemas.openxmlformats.org/officeDocument/2006/relationships/printerSettings" Target="../printerSettings/printerSettings215.bin"/><Relationship Id="rId6" Type="http://schemas.openxmlformats.org/officeDocument/2006/relationships/printerSettings" Target="../printerSettings/printerSettings220.bin"/><Relationship Id="rId5" Type="http://schemas.openxmlformats.org/officeDocument/2006/relationships/printerSettings" Target="../printerSettings/printerSettings219.bin"/><Relationship Id="rId4" Type="http://schemas.openxmlformats.org/officeDocument/2006/relationships/printerSettings" Target="../printerSettings/printerSettings218.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224.bin"/><Relationship Id="rId7" Type="http://schemas.openxmlformats.org/officeDocument/2006/relationships/printerSettings" Target="../printerSettings/printerSettings228.bin"/><Relationship Id="rId2" Type="http://schemas.openxmlformats.org/officeDocument/2006/relationships/printerSettings" Target="../printerSettings/printerSettings223.bin"/><Relationship Id="rId1" Type="http://schemas.openxmlformats.org/officeDocument/2006/relationships/printerSettings" Target="../printerSettings/printerSettings222.bin"/><Relationship Id="rId6" Type="http://schemas.openxmlformats.org/officeDocument/2006/relationships/printerSettings" Target="../printerSettings/printerSettings227.bin"/><Relationship Id="rId5" Type="http://schemas.openxmlformats.org/officeDocument/2006/relationships/printerSettings" Target="../printerSettings/printerSettings226.bin"/><Relationship Id="rId4" Type="http://schemas.openxmlformats.org/officeDocument/2006/relationships/printerSettings" Target="../printerSettings/printerSettings225.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31.bin"/><Relationship Id="rId7" Type="http://schemas.openxmlformats.org/officeDocument/2006/relationships/printerSettings" Target="../printerSettings/printerSettings235.bin"/><Relationship Id="rId2" Type="http://schemas.openxmlformats.org/officeDocument/2006/relationships/printerSettings" Target="../printerSettings/printerSettings230.bin"/><Relationship Id="rId1" Type="http://schemas.openxmlformats.org/officeDocument/2006/relationships/printerSettings" Target="../printerSettings/printerSettings229.bin"/><Relationship Id="rId6" Type="http://schemas.openxmlformats.org/officeDocument/2006/relationships/printerSettings" Target="../printerSettings/printerSettings234.bin"/><Relationship Id="rId5" Type="http://schemas.openxmlformats.org/officeDocument/2006/relationships/printerSettings" Target="../printerSettings/printerSettings233.bin"/><Relationship Id="rId4" Type="http://schemas.openxmlformats.org/officeDocument/2006/relationships/printerSettings" Target="../printerSettings/printerSettings23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238.bin"/><Relationship Id="rId7" Type="http://schemas.openxmlformats.org/officeDocument/2006/relationships/printerSettings" Target="../printerSettings/printerSettings242.bin"/><Relationship Id="rId2" Type="http://schemas.openxmlformats.org/officeDocument/2006/relationships/printerSettings" Target="../printerSettings/printerSettings237.bin"/><Relationship Id="rId1" Type="http://schemas.openxmlformats.org/officeDocument/2006/relationships/printerSettings" Target="../printerSettings/printerSettings236.bin"/><Relationship Id="rId6" Type="http://schemas.openxmlformats.org/officeDocument/2006/relationships/printerSettings" Target="../printerSettings/printerSettings241.bin"/><Relationship Id="rId5" Type="http://schemas.openxmlformats.org/officeDocument/2006/relationships/printerSettings" Target="../printerSettings/printerSettings240.bin"/><Relationship Id="rId4" Type="http://schemas.openxmlformats.org/officeDocument/2006/relationships/printerSettings" Target="../printerSettings/printerSettings2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245.bin"/><Relationship Id="rId7" Type="http://schemas.openxmlformats.org/officeDocument/2006/relationships/printerSettings" Target="../printerSettings/printerSettings249.bin"/><Relationship Id="rId2" Type="http://schemas.openxmlformats.org/officeDocument/2006/relationships/printerSettings" Target="../printerSettings/printerSettings244.bin"/><Relationship Id="rId1" Type="http://schemas.openxmlformats.org/officeDocument/2006/relationships/printerSettings" Target="../printerSettings/printerSettings243.bin"/><Relationship Id="rId6" Type="http://schemas.openxmlformats.org/officeDocument/2006/relationships/printerSettings" Target="../printerSettings/printerSettings248.bin"/><Relationship Id="rId5" Type="http://schemas.openxmlformats.org/officeDocument/2006/relationships/printerSettings" Target="../printerSettings/printerSettings247.bin"/><Relationship Id="rId4" Type="http://schemas.openxmlformats.org/officeDocument/2006/relationships/printerSettings" Target="../printerSettings/printerSettings246.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252.bin"/><Relationship Id="rId7" Type="http://schemas.openxmlformats.org/officeDocument/2006/relationships/printerSettings" Target="../printerSettings/printerSettings256.bin"/><Relationship Id="rId2" Type="http://schemas.openxmlformats.org/officeDocument/2006/relationships/printerSettings" Target="../printerSettings/printerSettings251.bin"/><Relationship Id="rId1" Type="http://schemas.openxmlformats.org/officeDocument/2006/relationships/printerSettings" Target="../printerSettings/printerSettings250.bin"/><Relationship Id="rId6" Type="http://schemas.openxmlformats.org/officeDocument/2006/relationships/printerSettings" Target="../printerSettings/printerSettings255.bin"/><Relationship Id="rId5" Type="http://schemas.openxmlformats.org/officeDocument/2006/relationships/printerSettings" Target="../printerSettings/printerSettings254.bin"/><Relationship Id="rId4" Type="http://schemas.openxmlformats.org/officeDocument/2006/relationships/printerSettings" Target="../printerSettings/printerSettings253.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259.bin"/><Relationship Id="rId7" Type="http://schemas.openxmlformats.org/officeDocument/2006/relationships/printerSettings" Target="../printerSettings/printerSettings263.bin"/><Relationship Id="rId2" Type="http://schemas.openxmlformats.org/officeDocument/2006/relationships/printerSettings" Target="../printerSettings/printerSettings258.bin"/><Relationship Id="rId1" Type="http://schemas.openxmlformats.org/officeDocument/2006/relationships/printerSettings" Target="../printerSettings/printerSettings257.bin"/><Relationship Id="rId6" Type="http://schemas.openxmlformats.org/officeDocument/2006/relationships/printerSettings" Target="../printerSettings/printerSettings262.bin"/><Relationship Id="rId5" Type="http://schemas.openxmlformats.org/officeDocument/2006/relationships/printerSettings" Target="../printerSettings/printerSettings261.bin"/><Relationship Id="rId4" Type="http://schemas.openxmlformats.org/officeDocument/2006/relationships/printerSettings" Target="../printerSettings/printerSettings260.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266.bin"/><Relationship Id="rId7" Type="http://schemas.openxmlformats.org/officeDocument/2006/relationships/printerSettings" Target="../printerSettings/printerSettings270.bin"/><Relationship Id="rId2" Type="http://schemas.openxmlformats.org/officeDocument/2006/relationships/printerSettings" Target="../printerSettings/printerSettings265.bin"/><Relationship Id="rId1" Type="http://schemas.openxmlformats.org/officeDocument/2006/relationships/printerSettings" Target="../printerSettings/printerSettings264.bin"/><Relationship Id="rId6" Type="http://schemas.openxmlformats.org/officeDocument/2006/relationships/printerSettings" Target="../printerSettings/printerSettings269.bin"/><Relationship Id="rId5" Type="http://schemas.openxmlformats.org/officeDocument/2006/relationships/printerSettings" Target="../printerSettings/printerSettings268.bin"/><Relationship Id="rId4" Type="http://schemas.openxmlformats.org/officeDocument/2006/relationships/printerSettings" Target="../printerSettings/printerSettings267.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2" Type="http://schemas.openxmlformats.org/officeDocument/2006/relationships/printerSettings" Target="../printerSettings/printerSettings272.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5" Type="http://schemas.openxmlformats.org/officeDocument/2006/relationships/printerSettings" Target="../printerSettings/printerSettings275.bin"/><Relationship Id="rId4" Type="http://schemas.openxmlformats.org/officeDocument/2006/relationships/printerSettings" Target="../printerSettings/printerSettings274.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280.bin"/><Relationship Id="rId7" Type="http://schemas.openxmlformats.org/officeDocument/2006/relationships/printerSettings" Target="../printerSettings/printerSettings284.bin"/><Relationship Id="rId2" Type="http://schemas.openxmlformats.org/officeDocument/2006/relationships/printerSettings" Target="../printerSettings/printerSettings279.bin"/><Relationship Id="rId1" Type="http://schemas.openxmlformats.org/officeDocument/2006/relationships/printerSettings" Target="../printerSettings/printerSettings278.bin"/><Relationship Id="rId6" Type="http://schemas.openxmlformats.org/officeDocument/2006/relationships/printerSettings" Target="../printerSettings/printerSettings283.bin"/><Relationship Id="rId5" Type="http://schemas.openxmlformats.org/officeDocument/2006/relationships/printerSettings" Target="../printerSettings/printerSettings282.bin"/><Relationship Id="rId4" Type="http://schemas.openxmlformats.org/officeDocument/2006/relationships/printerSettings" Target="../printerSettings/printerSettings28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85.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288.bin"/><Relationship Id="rId7" Type="http://schemas.openxmlformats.org/officeDocument/2006/relationships/printerSettings" Target="../printerSettings/printerSettings292.bin"/><Relationship Id="rId2" Type="http://schemas.openxmlformats.org/officeDocument/2006/relationships/printerSettings" Target="../printerSettings/printerSettings287.bin"/><Relationship Id="rId1" Type="http://schemas.openxmlformats.org/officeDocument/2006/relationships/printerSettings" Target="../printerSettings/printerSettings286.bin"/><Relationship Id="rId6" Type="http://schemas.openxmlformats.org/officeDocument/2006/relationships/printerSettings" Target="../printerSettings/printerSettings291.bin"/><Relationship Id="rId5" Type="http://schemas.openxmlformats.org/officeDocument/2006/relationships/printerSettings" Target="../printerSettings/printerSettings290.bin"/><Relationship Id="rId4" Type="http://schemas.openxmlformats.org/officeDocument/2006/relationships/printerSettings" Target="../printerSettings/printerSettings289.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295.bin"/><Relationship Id="rId7" Type="http://schemas.openxmlformats.org/officeDocument/2006/relationships/printerSettings" Target="../printerSettings/printerSettings299.bin"/><Relationship Id="rId2" Type="http://schemas.openxmlformats.org/officeDocument/2006/relationships/printerSettings" Target="../printerSettings/printerSettings294.bin"/><Relationship Id="rId1" Type="http://schemas.openxmlformats.org/officeDocument/2006/relationships/printerSettings" Target="../printerSettings/printerSettings293.bin"/><Relationship Id="rId6" Type="http://schemas.openxmlformats.org/officeDocument/2006/relationships/printerSettings" Target="../printerSettings/printerSettings298.bin"/><Relationship Id="rId5" Type="http://schemas.openxmlformats.org/officeDocument/2006/relationships/printerSettings" Target="../printerSettings/printerSettings297.bin"/><Relationship Id="rId4" Type="http://schemas.openxmlformats.org/officeDocument/2006/relationships/printerSettings" Target="../printerSettings/printerSettings296.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302.bin"/><Relationship Id="rId7" Type="http://schemas.openxmlformats.org/officeDocument/2006/relationships/printerSettings" Target="../printerSettings/printerSettings306.bin"/><Relationship Id="rId2" Type="http://schemas.openxmlformats.org/officeDocument/2006/relationships/printerSettings" Target="../printerSettings/printerSettings301.bin"/><Relationship Id="rId1" Type="http://schemas.openxmlformats.org/officeDocument/2006/relationships/printerSettings" Target="../printerSettings/printerSettings300.bin"/><Relationship Id="rId6" Type="http://schemas.openxmlformats.org/officeDocument/2006/relationships/printerSettings" Target="../printerSettings/printerSettings305.bin"/><Relationship Id="rId5" Type="http://schemas.openxmlformats.org/officeDocument/2006/relationships/printerSettings" Target="../printerSettings/printerSettings304.bin"/><Relationship Id="rId4" Type="http://schemas.openxmlformats.org/officeDocument/2006/relationships/printerSettings" Target="../printerSettings/printerSettings30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309.bin"/><Relationship Id="rId7" Type="http://schemas.openxmlformats.org/officeDocument/2006/relationships/printerSettings" Target="../printerSettings/printerSettings313.bin"/><Relationship Id="rId2" Type="http://schemas.openxmlformats.org/officeDocument/2006/relationships/printerSettings" Target="../printerSettings/printerSettings308.bin"/><Relationship Id="rId1" Type="http://schemas.openxmlformats.org/officeDocument/2006/relationships/printerSettings" Target="../printerSettings/printerSettings307.bin"/><Relationship Id="rId6" Type="http://schemas.openxmlformats.org/officeDocument/2006/relationships/printerSettings" Target="../printerSettings/printerSettings312.bin"/><Relationship Id="rId5" Type="http://schemas.openxmlformats.org/officeDocument/2006/relationships/printerSettings" Target="../printerSettings/printerSettings311.bin"/><Relationship Id="rId4" Type="http://schemas.openxmlformats.org/officeDocument/2006/relationships/printerSettings" Target="../printerSettings/printerSettings310.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316.bin"/><Relationship Id="rId7" Type="http://schemas.openxmlformats.org/officeDocument/2006/relationships/printerSettings" Target="../printerSettings/printerSettings320.bin"/><Relationship Id="rId2" Type="http://schemas.openxmlformats.org/officeDocument/2006/relationships/printerSettings" Target="../printerSettings/printerSettings315.bin"/><Relationship Id="rId1" Type="http://schemas.openxmlformats.org/officeDocument/2006/relationships/printerSettings" Target="../printerSettings/printerSettings314.bin"/><Relationship Id="rId6" Type="http://schemas.openxmlformats.org/officeDocument/2006/relationships/printerSettings" Target="../printerSettings/printerSettings319.bin"/><Relationship Id="rId5" Type="http://schemas.openxmlformats.org/officeDocument/2006/relationships/printerSettings" Target="../printerSettings/printerSettings318.bin"/><Relationship Id="rId4" Type="http://schemas.openxmlformats.org/officeDocument/2006/relationships/printerSettings" Target="../printerSettings/printerSettings317.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2" Type="http://schemas.openxmlformats.org/officeDocument/2006/relationships/printerSettings" Target="../printerSettings/printerSettings322.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5" Type="http://schemas.openxmlformats.org/officeDocument/2006/relationships/printerSettings" Target="../printerSettings/printerSettings325.bin"/><Relationship Id="rId4" Type="http://schemas.openxmlformats.org/officeDocument/2006/relationships/printerSettings" Target="../printerSettings/printerSettings324.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330.bin"/><Relationship Id="rId7" Type="http://schemas.openxmlformats.org/officeDocument/2006/relationships/printerSettings" Target="../printerSettings/printerSettings334.bin"/><Relationship Id="rId2" Type="http://schemas.openxmlformats.org/officeDocument/2006/relationships/printerSettings" Target="../printerSettings/printerSettings329.bin"/><Relationship Id="rId1" Type="http://schemas.openxmlformats.org/officeDocument/2006/relationships/printerSettings" Target="../printerSettings/printerSettings328.bin"/><Relationship Id="rId6" Type="http://schemas.openxmlformats.org/officeDocument/2006/relationships/printerSettings" Target="../printerSettings/printerSettings333.bin"/><Relationship Id="rId5" Type="http://schemas.openxmlformats.org/officeDocument/2006/relationships/printerSettings" Target="../printerSettings/printerSettings332.bin"/><Relationship Id="rId4" Type="http://schemas.openxmlformats.org/officeDocument/2006/relationships/printerSettings" Target="../printerSettings/printerSettings33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3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tabSelected="1" zoomScale="87" zoomScaleNormal="87" workbookViewId="0">
      <selection activeCell="B28" sqref="B28"/>
    </sheetView>
  </sheetViews>
  <sheetFormatPr defaultRowHeight="15"/>
  <cols>
    <col min="1" max="1" width="7.77734375" customWidth="1"/>
    <col min="3" max="3" width="2.88671875" customWidth="1"/>
  </cols>
  <sheetData>
    <row r="1" spans="1:8" ht="37.5">
      <c r="C1" s="713" t="s">
        <v>1073</v>
      </c>
    </row>
    <row r="2" spans="1:8" ht="15.75">
      <c r="A2" s="706"/>
      <c r="C2" s="718" t="s">
        <v>1532</v>
      </c>
      <c r="D2" s="31"/>
      <c r="E2" s="31"/>
      <c r="F2" s="31"/>
      <c r="G2" s="31"/>
      <c r="H2" s="31"/>
    </row>
    <row r="3" spans="1:8" ht="118.9" customHeight="1">
      <c r="A3" s="24"/>
      <c r="E3" s="707"/>
    </row>
    <row r="5" spans="1:8">
      <c r="A5" s="708"/>
    </row>
    <row r="6" spans="1:8">
      <c r="A6" s="708"/>
    </row>
    <row r="7" spans="1:8">
      <c r="A7" s="708"/>
    </row>
    <row r="8" spans="1:8" ht="20.25">
      <c r="E8" s="714" t="s">
        <v>1080</v>
      </c>
    </row>
    <row r="9" spans="1:8" ht="20.25">
      <c r="A9" s="710"/>
    </row>
    <row r="10" spans="1:8" ht="20.25">
      <c r="A10" s="711" t="s">
        <v>1074</v>
      </c>
    </row>
    <row r="11" spans="1:8" ht="20.25">
      <c r="A11" s="710"/>
    </row>
    <row r="12" spans="1:8" ht="20.25">
      <c r="B12" s="715" t="s">
        <v>1081</v>
      </c>
    </row>
    <row r="13" spans="1:8">
      <c r="A13" s="709"/>
    </row>
    <row r="14" spans="1:8">
      <c r="A14" s="709"/>
    </row>
    <row r="15" spans="1:8" ht="20.25">
      <c r="E15" s="715" t="s">
        <v>1075</v>
      </c>
    </row>
    <row r="16" spans="1:8" ht="20.25">
      <c r="A16" s="710"/>
    </row>
    <row r="17" spans="1:5">
      <c r="A17" s="709"/>
    </row>
    <row r="18" spans="1:5" ht="37.5">
      <c r="A18" s="713" t="s">
        <v>1076</v>
      </c>
    </row>
    <row r="19" spans="1:5">
      <c r="A19" s="709"/>
    </row>
    <row r="20" spans="1:5" ht="20.25">
      <c r="E20" s="715" t="s">
        <v>1077</v>
      </c>
    </row>
    <row r="21" spans="1:5">
      <c r="A21" s="709"/>
    </row>
    <row r="22" spans="1:5" ht="37.5">
      <c r="C22" s="713" t="s">
        <v>1078</v>
      </c>
    </row>
    <row r="23" spans="1:5">
      <c r="A23" s="709"/>
    </row>
    <row r="24" spans="1:5" ht="20.25">
      <c r="E24" s="715" t="s">
        <v>1079</v>
      </c>
    </row>
    <row r="25" spans="1:5">
      <c r="A25" s="709"/>
    </row>
    <row r="26" spans="1:5">
      <c r="A26" s="709"/>
    </row>
    <row r="27" spans="1:5" ht="30.75">
      <c r="B27" s="716" t="s">
        <v>2724</v>
      </c>
    </row>
    <row r="28" spans="1:5">
      <c r="A28" s="712"/>
    </row>
  </sheetData>
  <customSheetViews>
    <customSheetView guid="{3336704C-C86D-41A0-9B04-03A25221C3F1}" showRuler="0">
      <selection activeCell="B28" sqref="B28"/>
      <pageMargins left="0.75" right="0.75" top="1" bottom="1" header="0.5" footer="0.5"/>
      <pageSetup orientation="portrait" r:id="rId1"/>
      <headerFooter alignWithMargins="0"/>
    </customSheetView>
    <customSheetView guid="{186A0260-DB8C-42F6-ADCE-9C35D9933D5B}" showRuler="0">
      <selection activeCell="B28" sqref="B28"/>
      <pageMargins left="0.75" right="0.75" top="1" bottom="1" header="0.5" footer="0.5"/>
      <pageSetup orientation="portrait" r:id="rId2"/>
      <headerFooter alignWithMargins="0"/>
    </customSheetView>
    <customSheetView guid="{CCA0C3E2-B2E2-4226-9654-0AB73CE002E7}" showPageBreaks="1" showRuler="0">
      <selection activeCell="A28" sqref="A28"/>
      <pageMargins left="0.75" right="0.75" top="1" bottom="1" header="0.5" footer="0.5"/>
      <pageSetup orientation="portrait" r:id="rId3"/>
      <headerFooter alignWithMargins="0"/>
    </customSheetView>
    <customSheetView guid="{56D44596-4A75-4B45-B852-2389F2F06E07}" showRuler="0" topLeftCell="A10">
      <selection activeCell="A28" sqref="A28"/>
      <pageMargins left="0.75" right="0.75" top="1" bottom="1" header="0.5" footer="0.5"/>
      <pageSetup orientation="portrait" r:id="rId4"/>
      <headerFooter alignWithMargins="0"/>
    </customSheetView>
    <customSheetView guid="{D5B5BADA-8EBF-4C10-97E9-D8DAB5586B34}" showPageBreaks="1" showRuler="0" topLeftCell="A16">
      <selection activeCell="B28" sqref="B28"/>
      <pageMargins left="0.75" right="0.75" top="1" bottom="1" header="0.5" footer="0.5"/>
      <pageSetup orientation="portrait" r:id="rId5"/>
      <headerFooter alignWithMargins="0"/>
    </customSheetView>
  </customSheetViews>
  <phoneticPr fontId="0" type="noConversion"/>
  <pageMargins left="0.75" right="0.75" top="1" bottom="1" header="0.5" footer="0.5"/>
  <pageSetup orientation="portrait" r:id="rId6"/>
  <headerFooter alignWithMargins="0"/>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ransitionEntry="1"/>
  <dimension ref="B3:R153"/>
  <sheetViews>
    <sheetView defaultGridColor="0" topLeftCell="A61" colorId="9" zoomScale="87" zoomScaleNormal="87" workbookViewId="0">
      <selection activeCell="E2" sqref="E2"/>
    </sheetView>
  </sheetViews>
  <sheetFormatPr defaultColWidth="9.77734375" defaultRowHeight="15"/>
  <cols>
    <col min="1" max="1" width="9.77734375" style="104"/>
    <col min="2" max="2" width="1.77734375" style="104" customWidth="1"/>
    <col min="3" max="3" width="4.77734375" style="104" customWidth="1"/>
    <col min="4" max="4" width="1.77734375" style="104" customWidth="1"/>
    <col min="5" max="5" width="17.77734375" style="104" customWidth="1"/>
    <col min="6" max="6" width="5.77734375" style="104" customWidth="1"/>
    <col min="7" max="7" width="1.77734375" style="104" customWidth="1"/>
    <col min="8" max="8" width="30.77734375" style="104" customWidth="1"/>
    <col min="9" max="9" width="1.77734375" style="104" customWidth="1"/>
    <col min="10" max="10" width="11.77734375" style="104" customWidth="1"/>
    <col min="11" max="11" width="1.77734375" style="104" customWidth="1"/>
    <col min="12" max="12" width="17.77734375" style="104" customWidth="1"/>
    <col min="13" max="13" width="1.77734375" style="104" customWidth="1"/>
    <col min="14" max="14" width="17.77734375" style="104" customWidth="1"/>
    <col min="15" max="15" width="1.77734375" style="104" customWidth="1"/>
    <col min="16" max="16384" width="9.77734375" style="104"/>
  </cols>
  <sheetData>
    <row r="3" spans="2:15">
      <c r="H3" s="104" t="s">
        <v>1327</v>
      </c>
    </row>
    <row r="4" spans="2:15">
      <c r="B4" s="105"/>
      <c r="C4" s="105"/>
      <c r="D4" s="105"/>
      <c r="E4" s="105"/>
      <c r="F4" s="105"/>
      <c r="G4" s="105"/>
      <c r="H4" s="105"/>
      <c r="I4" s="105"/>
      <c r="J4" s="105"/>
      <c r="K4" s="105"/>
      <c r="L4" s="105"/>
      <c r="M4" s="105"/>
      <c r="N4" s="105"/>
    </row>
    <row r="5" spans="2:15">
      <c r="B5" s="106"/>
      <c r="C5" s="104" t="s">
        <v>494</v>
      </c>
      <c r="G5" s="106"/>
      <c r="H5" s="104" t="s">
        <v>495</v>
      </c>
      <c r="K5" s="106"/>
      <c r="L5" s="104" t="s">
        <v>496</v>
      </c>
      <c r="M5" s="106"/>
      <c r="N5" s="104" t="s">
        <v>497</v>
      </c>
      <c r="O5" s="106"/>
    </row>
    <row r="6" spans="2:15">
      <c r="B6" s="106"/>
      <c r="G6" s="106"/>
      <c r="H6" s="107" t="s">
        <v>498</v>
      </c>
      <c r="K6" s="106"/>
      <c r="L6" s="104" t="s">
        <v>499</v>
      </c>
      <c r="M6" s="106"/>
      <c r="O6" s="106"/>
    </row>
    <row r="7" spans="2:15">
      <c r="B7" s="106"/>
      <c r="C7" t="str">
        <f>'pg. 1'!$D$10</f>
        <v>[Utility Name]</v>
      </c>
      <c r="G7" s="106"/>
      <c r="H7" s="104" t="s">
        <v>471</v>
      </c>
      <c r="K7" s="106"/>
      <c r="L7" s="933" t="str">
        <f>'pg. 1'!$O$31</f>
        <v>03/30/2025</v>
      </c>
      <c r="N7" s="18" t="str">
        <f>'pg. 1'!$M$10</f>
        <v xml:space="preserve">   December 31, 2024</v>
      </c>
    </row>
    <row r="8" spans="2:15">
      <c r="B8" s="108"/>
      <c r="C8" s="105"/>
      <c r="D8" s="105"/>
      <c r="E8" s="105"/>
      <c r="F8" s="105"/>
      <c r="G8" s="108"/>
      <c r="H8" s="105"/>
      <c r="I8" s="105"/>
      <c r="J8" s="105"/>
      <c r="K8" s="108"/>
      <c r="L8" s="105"/>
      <c r="M8" s="108"/>
      <c r="N8" s="105"/>
      <c r="O8" s="106"/>
    </row>
    <row r="9" spans="2:15">
      <c r="B9" s="106"/>
      <c r="O9" s="106"/>
    </row>
    <row r="10" spans="2:15">
      <c r="B10" s="106"/>
      <c r="F10" s="104" t="s">
        <v>1328</v>
      </c>
      <c r="O10" s="106"/>
    </row>
    <row r="11" spans="2:15">
      <c r="B11" s="108"/>
      <c r="C11" s="105"/>
      <c r="D11" s="105"/>
      <c r="E11" s="105"/>
      <c r="F11" s="105"/>
      <c r="G11" s="105"/>
      <c r="H11" s="105"/>
      <c r="I11" s="105"/>
      <c r="J11" s="105"/>
      <c r="K11" s="105"/>
      <c r="L11" s="105"/>
      <c r="M11" s="105"/>
      <c r="N11" s="105"/>
      <c r="O11" s="106"/>
    </row>
    <row r="12" spans="2:15">
      <c r="B12" s="106"/>
      <c r="D12" s="106"/>
      <c r="I12" s="106"/>
      <c r="K12" s="106"/>
      <c r="M12" s="106"/>
      <c r="O12" s="106"/>
    </row>
    <row r="13" spans="2:15">
      <c r="B13" s="106"/>
      <c r="C13" s="104" t="s">
        <v>752</v>
      </c>
      <c r="D13" s="106"/>
      <c r="I13" s="106"/>
      <c r="J13" s="109" t="s">
        <v>1329</v>
      </c>
      <c r="K13" s="106"/>
      <c r="L13" s="109" t="s">
        <v>1015</v>
      </c>
      <c r="M13" s="106"/>
      <c r="N13" s="109" t="s">
        <v>1015</v>
      </c>
      <c r="O13" s="106"/>
    </row>
    <row r="14" spans="2:15">
      <c r="B14" s="106"/>
      <c r="C14" s="109" t="s">
        <v>753</v>
      </c>
      <c r="D14" s="106"/>
      <c r="F14" s="104" t="s">
        <v>1016</v>
      </c>
      <c r="I14" s="106"/>
      <c r="J14" s="104" t="s">
        <v>1330</v>
      </c>
      <c r="K14" s="106"/>
      <c r="L14" s="104" t="s">
        <v>1018</v>
      </c>
      <c r="M14" s="106"/>
      <c r="N14" s="109" t="s">
        <v>1019</v>
      </c>
      <c r="O14" s="106"/>
    </row>
    <row r="15" spans="2:15">
      <c r="B15" s="106"/>
      <c r="D15" s="106"/>
      <c r="F15" s="104" t="s">
        <v>756</v>
      </c>
      <c r="I15" s="106"/>
      <c r="J15" s="109" t="s">
        <v>2508</v>
      </c>
      <c r="K15" s="106"/>
      <c r="L15" s="109" t="s">
        <v>675</v>
      </c>
      <c r="M15" s="106"/>
      <c r="N15" s="109" t="s">
        <v>741</v>
      </c>
      <c r="O15" s="106"/>
    </row>
    <row r="16" spans="2:15">
      <c r="B16" s="108"/>
      <c r="C16" s="105"/>
      <c r="D16" s="108"/>
      <c r="E16" s="105"/>
      <c r="F16" s="105"/>
      <c r="G16" s="105"/>
      <c r="H16" s="105"/>
      <c r="I16" s="108"/>
      <c r="J16" s="105"/>
      <c r="K16" s="108"/>
      <c r="L16" s="105"/>
      <c r="M16" s="108"/>
      <c r="N16" s="105"/>
      <c r="O16" s="106"/>
    </row>
    <row r="17" spans="2:15">
      <c r="B17" s="108"/>
      <c r="C17" s="110" t="s">
        <v>676</v>
      </c>
      <c r="D17" s="108"/>
      <c r="E17" s="620"/>
      <c r="F17" s="111" t="s">
        <v>1331</v>
      </c>
      <c r="G17" s="105"/>
      <c r="H17" s="105"/>
      <c r="I17" s="108"/>
      <c r="J17" s="105"/>
      <c r="K17" s="112"/>
      <c r="L17" s="112"/>
      <c r="M17" s="112"/>
      <c r="N17" s="113"/>
      <c r="O17" s="106"/>
    </row>
    <row r="18" spans="2:15">
      <c r="B18" s="108"/>
      <c r="C18" s="110" t="s">
        <v>677</v>
      </c>
      <c r="D18" s="108"/>
      <c r="E18" s="620" t="s">
        <v>1332</v>
      </c>
      <c r="F18" s="105"/>
      <c r="G18" s="105"/>
      <c r="H18" s="105"/>
      <c r="I18" s="108"/>
      <c r="J18" s="622"/>
      <c r="K18" s="108"/>
      <c r="L18" s="114"/>
      <c r="M18" s="115"/>
      <c r="N18" s="114"/>
      <c r="O18" s="106"/>
    </row>
    <row r="19" spans="2:15">
      <c r="B19" s="108"/>
      <c r="C19" s="110" t="s">
        <v>678</v>
      </c>
      <c r="D19" s="108"/>
      <c r="E19" s="620" t="s">
        <v>1333</v>
      </c>
      <c r="F19" s="105"/>
      <c r="G19" s="105"/>
      <c r="H19" s="105"/>
      <c r="I19" s="108"/>
      <c r="J19" s="622"/>
      <c r="K19" s="108"/>
      <c r="L19" s="114"/>
      <c r="M19" s="115"/>
      <c r="N19" s="114"/>
      <c r="O19" s="106"/>
    </row>
    <row r="20" spans="2:15">
      <c r="B20" s="108"/>
      <c r="C20" s="110" t="s">
        <v>679</v>
      </c>
      <c r="D20" s="108"/>
      <c r="E20" s="621" t="s">
        <v>1334</v>
      </c>
      <c r="F20" s="105"/>
      <c r="G20" s="105"/>
      <c r="H20" s="105"/>
      <c r="I20" s="108"/>
      <c r="J20" s="622"/>
      <c r="K20" s="108"/>
      <c r="L20" s="114"/>
      <c r="M20" s="115"/>
      <c r="N20" s="114"/>
      <c r="O20" s="106"/>
    </row>
    <row r="21" spans="2:15">
      <c r="B21" s="108"/>
      <c r="C21" s="110" t="s">
        <v>680</v>
      </c>
      <c r="D21" s="108"/>
      <c r="E21" s="621" t="s">
        <v>1336</v>
      </c>
      <c r="F21" s="105"/>
      <c r="G21" s="105"/>
      <c r="H21" s="105"/>
      <c r="I21" s="108"/>
      <c r="J21" s="622"/>
      <c r="K21" s="108"/>
      <c r="L21" s="114"/>
      <c r="M21" s="115"/>
      <c r="N21" s="114"/>
      <c r="O21" s="106"/>
    </row>
    <row r="22" spans="2:15">
      <c r="B22" s="108"/>
      <c r="C22" s="110" t="s">
        <v>681</v>
      </c>
      <c r="D22" s="108"/>
      <c r="E22" s="621" t="s">
        <v>1337</v>
      </c>
      <c r="F22" s="105"/>
      <c r="G22" s="105"/>
      <c r="H22" s="105"/>
      <c r="I22" s="108"/>
      <c r="J22" s="622"/>
      <c r="K22" s="108"/>
      <c r="L22" s="114"/>
      <c r="M22" s="115"/>
      <c r="N22" s="114"/>
      <c r="O22" s="106"/>
    </row>
    <row r="23" spans="2:15">
      <c r="B23" s="108"/>
      <c r="C23" s="110" t="s">
        <v>682</v>
      </c>
      <c r="D23" s="108"/>
      <c r="E23" s="621" t="s">
        <v>1338</v>
      </c>
      <c r="F23" s="105"/>
      <c r="G23" s="105"/>
      <c r="H23" s="105"/>
      <c r="I23" s="108"/>
      <c r="J23" s="622"/>
      <c r="K23" s="108"/>
      <c r="L23" s="114"/>
      <c r="M23" s="115"/>
      <c r="N23" s="114"/>
      <c r="O23" s="106"/>
    </row>
    <row r="24" spans="2:15">
      <c r="B24" s="108"/>
      <c r="C24" s="110" t="s">
        <v>683</v>
      </c>
      <c r="D24" s="108"/>
      <c r="E24" s="620" t="s">
        <v>1340</v>
      </c>
      <c r="F24" s="105"/>
      <c r="G24" s="105"/>
      <c r="H24" s="105"/>
      <c r="I24" s="108"/>
      <c r="J24" s="622"/>
      <c r="K24" s="108"/>
      <c r="L24" s="114"/>
      <c r="M24" s="115"/>
      <c r="N24" s="114"/>
      <c r="O24" s="106"/>
    </row>
    <row r="25" spans="2:15">
      <c r="B25" s="108"/>
      <c r="C25" s="110" t="s">
        <v>684</v>
      </c>
      <c r="D25" s="108"/>
      <c r="E25" s="621" t="s">
        <v>1341</v>
      </c>
      <c r="F25" s="105"/>
      <c r="G25" s="105"/>
      <c r="H25" s="105"/>
      <c r="I25" s="108"/>
      <c r="J25" s="622"/>
      <c r="K25" s="108"/>
      <c r="L25" s="114"/>
      <c r="M25" s="115"/>
      <c r="N25" s="114"/>
      <c r="O25" s="106"/>
    </row>
    <row r="26" spans="2:15">
      <c r="B26" s="108"/>
      <c r="C26" s="110" t="s">
        <v>685</v>
      </c>
      <c r="D26" s="108"/>
      <c r="E26" s="620" t="s">
        <v>1343</v>
      </c>
      <c r="F26" s="105"/>
      <c r="G26" s="105"/>
      <c r="H26" s="105"/>
      <c r="I26" s="108"/>
      <c r="J26" s="622"/>
      <c r="K26" s="108"/>
      <c r="L26" s="114"/>
      <c r="M26" s="115"/>
      <c r="N26" s="114"/>
      <c r="O26" s="106"/>
    </row>
    <row r="27" spans="2:15">
      <c r="B27" s="108"/>
      <c r="C27" s="110" t="s">
        <v>686</v>
      </c>
      <c r="D27" s="108"/>
      <c r="E27" s="621" t="s">
        <v>1344</v>
      </c>
      <c r="F27" s="105"/>
      <c r="G27" s="105"/>
      <c r="H27" s="105"/>
      <c r="I27" s="108"/>
      <c r="J27" s="637" t="s">
        <v>2298</v>
      </c>
      <c r="K27" s="108"/>
      <c r="L27" s="114"/>
      <c r="M27" s="115"/>
      <c r="N27" s="114"/>
      <c r="O27" s="106"/>
    </row>
    <row r="28" spans="2:15">
      <c r="B28" s="108"/>
      <c r="C28" s="110" t="s">
        <v>687</v>
      </c>
      <c r="D28" s="108"/>
      <c r="E28" s="621" t="s">
        <v>1345</v>
      </c>
      <c r="F28" s="105"/>
      <c r="G28" s="105"/>
      <c r="H28" s="105"/>
      <c r="I28" s="108"/>
      <c r="J28" s="637" t="s">
        <v>2298</v>
      </c>
      <c r="K28" s="108"/>
      <c r="L28" s="114"/>
      <c r="M28" s="115"/>
      <c r="N28" s="114"/>
      <c r="O28" s="106"/>
    </row>
    <row r="29" spans="2:15">
      <c r="B29" s="108"/>
      <c r="C29" s="110" t="s">
        <v>688</v>
      </c>
      <c r="D29" s="108"/>
      <c r="E29" s="621" t="s">
        <v>1346</v>
      </c>
      <c r="F29" s="105"/>
      <c r="G29" s="105"/>
      <c r="H29" s="105"/>
      <c r="I29" s="108"/>
      <c r="J29" s="622"/>
      <c r="K29" s="108"/>
      <c r="L29" s="114"/>
      <c r="M29" s="115"/>
      <c r="N29" s="114"/>
      <c r="O29" s="106"/>
    </row>
    <row r="30" spans="2:15">
      <c r="B30" s="108"/>
      <c r="C30" s="110" t="s">
        <v>689</v>
      </c>
      <c r="D30" s="108"/>
      <c r="E30" s="621" t="s">
        <v>1347</v>
      </c>
      <c r="F30" s="105"/>
      <c r="G30" s="105"/>
      <c r="H30" s="105"/>
      <c r="I30" s="108"/>
      <c r="J30" s="622" t="s">
        <v>1031</v>
      </c>
      <c r="K30" s="108"/>
      <c r="L30" s="114">
        <f>SUM(L18:L29)</f>
        <v>0</v>
      </c>
      <c r="M30" s="115"/>
      <c r="N30" s="114">
        <f>SUM(N18:N29)</f>
        <v>0</v>
      </c>
      <c r="O30" s="106"/>
    </row>
    <row r="31" spans="2:15">
      <c r="B31" s="108"/>
      <c r="C31" s="110" t="s">
        <v>690</v>
      </c>
      <c r="D31" s="108"/>
      <c r="E31" s="621"/>
      <c r="F31" s="111" t="s">
        <v>1348</v>
      </c>
      <c r="G31" s="105"/>
      <c r="H31" s="105"/>
      <c r="I31" s="108"/>
      <c r="J31" s="620"/>
      <c r="K31" s="112"/>
      <c r="L31" s="117" t="s">
        <v>1349</v>
      </c>
      <c r="M31" s="112"/>
      <c r="N31" s="117" t="s">
        <v>1349</v>
      </c>
      <c r="O31" s="106"/>
    </row>
    <row r="32" spans="2:15">
      <c r="B32" s="108"/>
      <c r="C32" s="110" t="s">
        <v>691</v>
      </c>
      <c r="D32" s="108"/>
      <c r="E32" s="621" t="s">
        <v>1350</v>
      </c>
      <c r="F32" s="105"/>
      <c r="G32" s="105"/>
      <c r="H32" s="105"/>
      <c r="I32" s="108"/>
      <c r="J32" s="638" t="s">
        <v>2299</v>
      </c>
      <c r="K32" s="108"/>
      <c r="L32" s="116"/>
      <c r="M32" s="108"/>
      <c r="N32" s="116"/>
      <c r="O32" s="106"/>
    </row>
    <row r="33" spans="2:15">
      <c r="B33" s="108"/>
      <c r="C33" s="110" t="s">
        <v>692</v>
      </c>
      <c r="D33" s="108"/>
      <c r="E33" s="621" t="s">
        <v>1351</v>
      </c>
      <c r="F33" s="105"/>
      <c r="G33" s="105"/>
      <c r="H33" s="105"/>
      <c r="I33" s="108"/>
      <c r="J33" s="638" t="s">
        <v>2299</v>
      </c>
      <c r="K33" s="108"/>
      <c r="L33" s="116"/>
      <c r="M33" s="108"/>
      <c r="N33" s="116"/>
      <c r="O33" s="106"/>
    </row>
    <row r="34" spans="2:15">
      <c r="B34" s="108"/>
      <c r="C34" s="110" t="s">
        <v>693</v>
      </c>
      <c r="D34" s="108"/>
      <c r="E34" s="621" t="s">
        <v>1352</v>
      </c>
      <c r="F34" s="105"/>
      <c r="G34" s="105"/>
      <c r="H34" s="105"/>
      <c r="I34" s="108"/>
      <c r="J34" s="638" t="s">
        <v>2299</v>
      </c>
      <c r="K34" s="108"/>
      <c r="L34" s="116"/>
      <c r="M34" s="108"/>
      <c r="N34" s="116"/>
      <c r="O34" s="106"/>
    </row>
    <row r="35" spans="2:15">
      <c r="B35" s="108"/>
      <c r="C35" s="110" t="s">
        <v>694</v>
      </c>
      <c r="D35" s="108"/>
      <c r="E35" s="621" t="s">
        <v>1353</v>
      </c>
      <c r="F35" s="105"/>
      <c r="G35" s="105"/>
      <c r="H35" s="105"/>
      <c r="I35" s="108"/>
      <c r="J35" s="638" t="s">
        <v>2299</v>
      </c>
      <c r="K35" s="108"/>
      <c r="L35" s="114"/>
      <c r="M35" s="115"/>
      <c r="N35" s="114"/>
      <c r="O35" s="106"/>
    </row>
    <row r="36" spans="2:15">
      <c r="B36" s="108"/>
      <c r="C36" s="110" t="s">
        <v>695</v>
      </c>
      <c r="D36" s="108"/>
      <c r="E36" s="621" t="s">
        <v>1354</v>
      </c>
      <c r="F36" s="105"/>
      <c r="G36" s="105"/>
      <c r="H36" s="105"/>
      <c r="I36" s="108"/>
      <c r="J36" s="622"/>
      <c r="K36" s="108"/>
      <c r="L36" s="114"/>
      <c r="M36" s="115"/>
      <c r="N36" s="114"/>
      <c r="O36" s="106"/>
    </row>
    <row r="37" spans="2:15">
      <c r="B37" s="108"/>
      <c r="C37" s="110" t="s">
        <v>696</v>
      </c>
      <c r="D37" s="108"/>
      <c r="E37" s="621" t="s">
        <v>1355</v>
      </c>
      <c r="F37" s="105"/>
      <c r="G37" s="105"/>
      <c r="H37" s="105"/>
      <c r="I37" s="108"/>
      <c r="J37" s="622"/>
      <c r="K37" s="108"/>
      <c r="L37" s="114"/>
      <c r="M37" s="115"/>
      <c r="N37" s="114"/>
      <c r="O37" s="106"/>
    </row>
    <row r="38" spans="2:15">
      <c r="B38" s="108"/>
      <c r="C38" s="110" t="s">
        <v>697</v>
      </c>
      <c r="D38" s="108"/>
      <c r="E38" s="621" t="s">
        <v>1356</v>
      </c>
      <c r="F38" s="105"/>
      <c r="G38" s="105"/>
      <c r="H38" s="105"/>
      <c r="I38" s="108"/>
      <c r="J38" s="622" t="s">
        <v>1031</v>
      </c>
      <c r="K38" s="108"/>
      <c r="L38" s="114">
        <f>SUM(L35:L37)</f>
        <v>0</v>
      </c>
      <c r="M38" s="115"/>
      <c r="N38" s="114">
        <f>SUM(N35:N37)</f>
        <v>0</v>
      </c>
      <c r="O38" s="106"/>
    </row>
    <row r="39" spans="2:15">
      <c r="B39" s="108"/>
      <c r="C39" s="110" t="s">
        <v>698</v>
      </c>
      <c r="D39" s="108"/>
      <c r="E39" s="621"/>
      <c r="F39" s="105" t="s">
        <v>1357</v>
      </c>
      <c r="G39" s="105"/>
      <c r="H39" s="105"/>
      <c r="I39" s="108"/>
      <c r="J39" s="620"/>
      <c r="K39" s="112"/>
      <c r="L39" s="117" t="s">
        <v>1349</v>
      </c>
      <c r="M39" s="117" t="s">
        <v>1349</v>
      </c>
      <c r="N39" s="117" t="s">
        <v>1349</v>
      </c>
      <c r="O39" s="106"/>
    </row>
    <row r="40" spans="2:15">
      <c r="B40" s="108"/>
      <c r="C40" s="110" t="s">
        <v>699</v>
      </c>
      <c r="D40" s="108"/>
      <c r="E40" s="621" t="s">
        <v>1358</v>
      </c>
      <c r="F40" s="105"/>
      <c r="G40" s="105"/>
      <c r="H40" s="105"/>
      <c r="I40" s="108"/>
      <c r="J40" s="622" t="s">
        <v>1031</v>
      </c>
      <c r="K40" s="108"/>
      <c r="L40" s="114"/>
      <c r="M40" s="115"/>
      <c r="N40" s="114"/>
      <c r="O40" s="106"/>
    </row>
    <row r="41" spans="2:15">
      <c r="B41" s="108"/>
      <c r="C41" s="110" t="s">
        <v>700</v>
      </c>
      <c r="D41" s="108"/>
      <c r="E41" s="621" t="s">
        <v>1359</v>
      </c>
      <c r="F41" s="105"/>
      <c r="G41" s="105"/>
      <c r="H41" s="105"/>
      <c r="I41" s="108"/>
      <c r="J41" s="622" t="s">
        <v>1031</v>
      </c>
      <c r="K41" s="108"/>
      <c r="L41" s="114"/>
      <c r="M41" s="115"/>
      <c r="N41" s="114"/>
      <c r="O41" s="106"/>
    </row>
    <row r="42" spans="2:15">
      <c r="B42" s="108"/>
      <c r="C42" s="110" t="s">
        <v>701</v>
      </c>
      <c r="D42" s="108"/>
      <c r="E42" s="621" t="s">
        <v>1360</v>
      </c>
      <c r="F42" s="105"/>
      <c r="G42" s="105"/>
      <c r="H42" s="105"/>
      <c r="I42" s="108"/>
      <c r="J42" s="622" t="s">
        <v>1031</v>
      </c>
      <c r="K42" s="108"/>
      <c r="L42" s="114"/>
      <c r="M42" s="115"/>
      <c r="N42" s="114"/>
      <c r="O42" s="106"/>
    </row>
    <row r="43" spans="2:15">
      <c r="B43" s="108"/>
      <c r="C43" s="110" t="s">
        <v>702</v>
      </c>
      <c r="D43" s="108"/>
      <c r="E43" s="621" t="s">
        <v>1361</v>
      </c>
      <c r="F43" s="105"/>
      <c r="G43" s="105"/>
      <c r="H43" s="105"/>
      <c r="I43" s="108"/>
      <c r="J43" s="622" t="s">
        <v>1031</v>
      </c>
      <c r="K43" s="108"/>
      <c r="L43" s="114"/>
      <c r="M43" s="115"/>
      <c r="N43" s="114"/>
      <c r="O43" s="106"/>
    </row>
    <row r="44" spans="2:15">
      <c r="B44" s="108"/>
      <c r="C44" s="110" t="s">
        <v>703</v>
      </c>
      <c r="D44" s="108"/>
      <c r="E44" s="621" t="s">
        <v>1362</v>
      </c>
      <c r="F44" s="105"/>
      <c r="G44" s="105"/>
      <c r="H44" s="105"/>
      <c r="I44" s="108"/>
      <c r="J44" s="622" t="s">
        <v>1031</v>
      </c>
      <c r="K44" s="108"/>
      <c r="L44" s="114"/>
      <c r="M44" s="115"/>
      <c r="N44" s="114"/>
      <c r="O44" s="106"/>
    </row>
    <row r="45" spans="2:15">
      <c r="B45" s="108"/>
      <c r="C45" s="110" t="s">
        <v>704</v>
      </c>
      <c r="D45" s="108"/>
      <c r="E45" s="621" t="s">
        <v>1363</v>
      </c>
      <c r="F45" s="105"/>
      <c r="G45" s="105"/>
      <c r="H45" s="105"/>
      <c r="I45" s="108"/>
      <c r="J45" s="622" t="s">
        <v>1031</v>
      </c>
      <c r="K45" s="108"/>
      <c r="L45" s="114"/>
      <c r="M45" s="115"/>
      <c r="N45" s="114"/>
      <c r="O45" s="106"/>
    </row>
    <row r="46" spans="2:15">
      <c r="B46" s="108"/>
      <c r="C46" s="110" t="s">
        <v>705</v>
      </c>
      <c r="D46" s="108"/>
      <c r="E46" s="621" t="s">
        <v>1364</v>
      </c>
      <c r="F46" s="105"/>
      <c r="G46" s="105"/>
      <c r="H46" s="105"/>
      <c r="I46" s="108"/>
      <c r="J46" s="620"/>
      <c r="K46" s="108"/>
      <c r="L46" s="114"/>
      <c r="M46" s="115"/>
      <c r="N46" s="114"/>
      <c r="O46" s="106"/>
    </row>
    <row r="47" spans="2:15">
      <c r="B47" s="108"/>
      <c r="C47" s="110" t="s">
        <v>706</v>
      </c>
      <c r="D47" s="108"/>
      <c r="E47" s="621"/>
      <c r="F47" s="111" t="s">
        <v>1365</v>
      </c>
      <c r="G47" s="105"/>
      <c r="H47" s="105"/>
      <c r="I47" s="108"/>
      <c r="J47" s="620"/>
      <c r="K47" s="112"/>
      <c r="L47" s="117" t="s">
        <v>1349</v>
      </c>
      <c r="M47" s="112"/>
      <c r="N47" s="117" t="s">
        <v>1349</v>
      </c>
      <c r="O47" s="106"/>
    </row>
    <row r="48" spans="2:15">
      <c r="B48" s="108"/>
      <c r="C48" s="110" t="s">
        <v>707</v>
      </c>
      <c r="D48" s="108"/>
      <c r="E48" s="621" t="s">
        <v>1366</v>
      </c>
      <c r="F48" s="105"/>
      <c r="G48" s="105"/>
      <c r="H48" s="105"/>
      <c r="I48" s="108"/>
      <c r="J48" s="622" t="s">
        <v>1031</v>
      </c>
      <c r="K48" s="108"/>
      <c r="L48" s="114"/>
      <c r="M48" s="115"/>
      <c r="N48" s="114"/>
      <c r="O48" s="106"/>
    </row>
    <row r="49" spans="2:15">
      <c r="B49" s="108"/>
      <c r="C49" s="110" t="s">
        <v>708</v>
      </c>
      <c r="D49" s="108"/>
      <c r="E49" s="621" t="s">
        <v>1367</v>
      </c>
      <c r="F49" s="105"/>
      <c r="G49" s="105"/>
      <c r="H49" s="105"/>
      <c r="I49" s="108"/>
      <c r="J49" s="622" t="s">
        <v>1031</v>
      </c>
      <c r="K49" s="108"/>
      <c r="L49" s="118"/>
      <c r="M49" s="119"/>
      <c r="N49" s="118"/>
      <c r="O49" s="106"/>
    </row>
    <row r="50" spans="2:15">
      <c r="B50" s="108"/>
      <c r="C50" s="110" t="s">
        <v>709</v>
      </c>
      <c r="D50" s="108"/>
      <c r="E50" s="621" t="s">
        <v>1368</v>
      </c>
      <c r="F50" s="105"/>
      <c r="G50" s="105"/>
      <c r="H50" s="105"/>
      <c r="I50" s="108"/>
      <c r="J50" s="622" t="s">
        <v>1031</v>
      </c>
      <c r="K50" s="108"/>
      <c r="L50" s="118"/>
      <c r="M50" s="119"/>
      <c r="N50" s="118"/>
      <c r="O50" s="106"/>
    </row>
    <row r="51" spans="2:15">
      <c r="B51" s="108"/>
      <c r="C51" s="110" t="s">
        <v>710</v>
      </c>
      <c r="D51" s="108"/>
      <c r="E51" s="621" t="s">
        <v>1369</v>
      </c>
      <c r="F51" s="105"/>
      <c r="G51" s="105"/>
      <c r="H51" s="105"/>
      <c r="I51" s="108"/>
      <c r="J51" s="622" t="s">
        <v>1031</v>
      </c>
      <c r="K51" s="108"/>
      <c r="L51" s="118"/>
      <c r="M51" s="119"/>
      <c r="N51" s="118"/>
      <c r="O51" s="106"/>
    </row>
    <row r="52" spans="2:15">
      <c r="B52" s="108"/>
      <c r="C52" s="110" t="s">
        <v>711</v>
      </c>
      <c r="D52" s="108"/>
      <c r="E52" s="621" t="s">
        <v>1370</v>
      </c>
      <c r="F52" s="105"/>
      <c r="G52" s="105"/>
      <c r="H52" s="105"/>
      <c r="I52" s="108"/>
      <c r="J52" s="622" t="s">
        <v>1031</v>
      </c>
      <c r="K52" s="108"/>
      <c r="L52" s="118"/>
      <c r="M52" s="119"/>
      <c r="N52" s="118"/>
      <c r="O52" s="106"/>
    </row>
    <row r="53" spans="2:15">
      <c r="B53" s="108"/>
      <c r="C53" s="110" t="s">
        <v>712</v>
      </c>
      <c r="D53" s="108"/>
      <c r="E53" s="621" t="s">
        <v>1371</v>
      </c>
      <c r="F53" s="105"/>
      <c r="G53" s="105"/>
      <c r="H53" s="105"/>
      <c r="I53" s="108"/>
      <c r="J53" s="638" t="s">
        <v>2300</v>
      </c>
      <c r="K53" s="108"/>
      <c r="L53" s="118"/>
      <c r="M53" s="119"/>
      <c r="N53" s="118"/>
      <c r="O53" s="106"/>
    </row>
    <row r="54" spans="2:15">
      <c r="B54" s="108"/>
      <c r="C54" s="110" t="s">
        <v>713</v>
      </c>
      <c r="D54" s="108"/>
      <c r="E54" s="621" t="s">
        <v>1372</v>
      </c>
      <c r="F54" s="105"/>
      <c r="G54" s="105"/>
      <c r="H54" s="105"/>
      <c r="I54" s="108"/>
      <c r="J54" s="622" t="s">
        <v>1031</v>
      </c>
      <c r="K54" s="108"/>
      <c r="L54" s="118"/>
      <c r="M54" s="119"/>
      <c r="N54" s="118"/>
      <c r="O54" s="106"/>
    </row>
    <row r="55" spans="2:15">
      <c r="B55" s="108"/>
      <c r="C55" s="110" t="s">
        <v>714</v>
      </c>
      <c r="D55" s="108"/>
      <c r="E55" s="621" t="s">
        <v>1373</v>
      </c>
      <c r="F55" s="105"/>
      <c r="G55" s="105"/>
      <c r="H55" s="105"/>
      <c r="I55" s="108"/>
      <c r="J55" s="622" t="s">
        <v>1031</v>
      </c>
      <c r="K55" s="108"/>
      <c r="L55" s="118"/>
      <c r="M55" s="119"/>
      <c r="N55" s="118"/>
      <c r="O55" s="106"/>
    </row>
    <row r="56" spans="2:15">
      <c r="B56" s="108"/>
      <c r="C56" s="110" t="s">
        <v>715</v>
      </c>
      <c r="D56" s="108"/>
      <c r="E56" s="621" t="s">
        <v>1374</v>
      </c>
      <c r="F56" s="105"/>
      <c r="G56" s="105"/>
      <c r="H56" s="105"/>
      <c r="I56" s="108"/>
      <c r="J56" s="622" t="s">
        <v>1031</v>
      </c>
      <c r="K56" s="108"/>
      <c r="L56" s="118"/>
      <c r="M56" s="119"/>
      <c r="N56" s="118"/>
      <c r="O56" s="106"/>
    </row>
    <row r="57" spans="2:15">
      <c r="B57" s="108"/>
      <c r="C57" s="110" t="s">
        <v>716</v>
      </c>
      <c r="D57" s="108"/>
      <c r="E57" s="620" t="s">
        <v>1375</v>
      </c>
      <c r="F57" s="105"/>
      <c r="G57" s="105"/>
      <c r="H57" s="105"/>
      <c r="I57" s="108"/>
      <c r="J57" s="622" t="s">
        <v>1031</v>
      </c>
      <c r="K57" s="108"/>
      <c r="L57" s="118"/>
      <c r="M57" s="119"/>
      <c r="N57" s="118"/>
      <c r="O57" s="106"/>
    </row>
    <row r="58" spans="2:15">
      <c r="B58" s="108"/>
      <c r="C58" s="110" t="s">
        <v>717</v>
      </c>
      <c r="D58" s="108"/>
      <c r="E58" s="621" t="s">
        <v>1376</v>
      </c>
      <c r="F58" s="105"/>
      <c r="G58" s="105"/>
      <c r="H58" s="105"/>
      <c r="I58" s="108"/>
      <c r="J58" s="622" t="s">
        <v>1031</v>
      </c>
      <c r="K58" s="108"/>
      <c r="L58" s="118"/>
      <c r="M58" s="119"/>
      <c r="N58" s="118"/>
      <c r="O58" s="106"/>
    </row>
    <row r="59" spans="2:15">
      <c r="B59" s="108"/>
      <c r="C59" s="110" t="s">
        <v>718</v>
      </c>
      <c r="D59" s="108"/>
      <c r="E59" s="621" t="s">
        <v>1377</v>
      </c>
      <c r="F59" s="105"/>
      <c r="G59" s="105"/>
      <c r="H59" s="105"/>
      <c r="I59" s="108"/>
      <c r="J59" s="622"/>
      <c r="K59" s="108"/>
      <c r="L59" s="118"/>
      <c r="M59" s="119"/>
      <c r="N59" s="118"/>
      <c r="O59" s="106"/>
    </row>
    <row r="60" spans="2:15">
      <c r="B60" s="108"/>
      <c r="C60" s="110" t="s">
        <v>719</v>
      </c>
      <c r="D60" s="108"/>
      <c r="E60" s="621" t="s">
        <v>1379</v>
      </c>
      <c r="F60" s="105"/>
      <c r="G60" s="105"/>
      <c r="H60" s="105"/>
      <c r="I60" s="108"/>
      <c r="J60" s="622" t="s">
        <v>1031</v>
      </c>
      <c r="K60" s="108"/>
      <c r="L60" s="120"/>
      <c r="M60" s="121"/>
      <c r="N60" s="120"/>
      <c r="O60" s="106"/>
    </row>
    <row r="61" spans="2:15">
      <c r="B61" s="108"/>
      <c r="C61" s="110" t="s">
        <v>1270</v>
      </c>
      <c r="D61" s="108"/>
      <c r="E61" s="621" t="s">
        <v>1380</v>
      </c>
      <c r="F61" s="105"/>
      <c r="G61" s="105"/>
      <c r="H61" s="105"/>
      <c r="I61" s="108"/>
      <c r="J61" s="622" t="s">
        <v>1031</v>
      </c>
      <c r="K61" s="108"/>
      <c r="L61" s="122">
        <f>SUM(L48:L60)</f>
        <v>0</v>
      </c>
      <c r="M61" s="123"/>
      <c r="N61" s="122">
        <f>SUM(N48:N60)</f>
        <v>0</v>
      </c>
      <c r="O61" s="106"/>
    </row>
    <row r="62" spans="2:15">
      <c r="B62" s="108"/>
      <c r="C62" s="105"/>
      <c r="D62" s="108"/>
      <c r="E62" s="105"/>
      <c r="F62" s="105"/>
      <c r="G62" s="105"/>
      <c r="H62" s="105"/>
      <c r="I62" s="108"/>
      <c r="J62" s="620"/>
      <c r="K62" s="108"/>
      <c r="L62" s="124"/>
      <c r="M62" s="123"/>
      <c r="N62" s="124"/>
      <c r="O62" s="106"/>
    </row>
    <row r="71" spans="2:14">
      <c r="E71" s="125"/>
      <c r="H71" s="109"/>
      <c r="N71" s="126" t="s">
        <v>419</v>
      </c>
    </row>
    <row r="72" spans="2:14">
      <c r="E72" s="125"/>
      <c r="N72" s="107"/>
    </row>
    <row r="73" spans="2:14">
      <c r="E73" s="125"/>
    </row>
    <row r="74" spans="2:14">
      <c r="E74" s="125"/>
    </row>
    <row r="75" spans="2:14">
      <c r="E75" s="125"/>
    </row>
    <row r="76" spans="2:14">
      <c r="E76" s="125"/>
    </row>
    <row r="77" spans="2:14">
      <c r="E77" s="125"/>
    </row>
    <row r="80" spans="2:14">
      <c r="B80" s="105"/>
      <c r="C80" s="105"/>
      <c r="D80" s="105"/>
      <c r="E80" s="105"/>
      <c r="F80" s="105"/>
      <c r="G80" s="105"/>
      <c r="H80" s="105"/>
      <c r="I80" s="105"/>
      <c r="J80" s="105"/>
      <c r="K80" s="105"/>
      <c r="L80" s="105"/>
      <c r="M80" s="105"/>
      <c r="N80" s="105"/>
    </row>
    <row r="81" spans="2:15">
      <c r="B81" s="106"/>
      <c r="C81" s="104" t="s">
        <v>494</v>
      </c>
      <c r="G81" s="106"/>
      <c r="H81" s="104" t="s">
        <v>495</v>
      </c>
      <c r="K81" s="106"/>
      <c r="L81" s="104" t="s">
        <v>496</v>
      </c>
      <c r="M81" s="106"/>
      <c r="N81" s="104" t="s">
        <v>497</v>
      </c>
      <c r="O81" s="106"/>
    </row>
    <row r="82" spans="2:15">
      <c r="B82" s="106"/>
      <c r="G82" s="106"/>
      <c r="H82" s="107" t="s">
        <v>498</v>
      </c>
      <c r="K82" s="106"/>
      <c r="L82" s="104" t="s">
        <v>499</v>
      </c>
      <c r="M82" s="106"/>
      <c r="O82" s="106"/>
    </row>
    <row r="83" spans="2:15">
      <c r="B83" s="106"/>
      <c r="C83" t="str">
        <f>'pg. 1'!$D$10</f>
        <v>[Utility Name]</v>
      </c>
      <c r="G83" s="106"/>
      <c r="H83" s="104" t="s">
        <v>471</v>
      </c>
      <c r="K83" s="106"/>
      <c r="L83" s="933" t="str">
        <f>'pg. 1'!$O$31</f>
        <v>03/30/2025</v>
      </c>
      <c r="N83" s="18" t="str">
        <f>'pg. 1'!$M$10</f>
        <v xml:space="preserve">   December 31, 2024</v>
      </c>
      <c r="O83" s="106"/>
    </row>
    <row r="84" spans="2:15">
      <c r="B84" s="108"/>
      <c r="C84" s="105"/>
      <c r="D84" s="105"/>
      <c r="E84" s="105"/>
      <c r="F84" s="105"/>
      <c r="G84" s="108"/>
      <c r="H84" s="105"/>
      <c r="I84" s="105"/>
      <c r="J84" s="105"/>
      <c r="K84" s="108"/>
      <c r="L84" s="105"/>
      <c r="M84" s="108"/>
      <c r="N84" s="105"/>
      <c r="O84" s="106"/>
    </row>
    <row r="85" spans="2:15">
      <c r="B85" s="106"/>
      <c r="O85" s="106"/>
    </row>
    <row r="86" spans="2:15">
      <c r="B86" s="106"/>
      <c r="F86" s="104" t="s">
        <v>1381</v>
      </c>
      <c r="O86" s="106"/>
    </row>
    <row r="87" spans="2:15">
      <c r="B87" s="108"/>
      <c r="C87" s="105"/>
      <c r="D87" s="105"/>
      <c r="E87" s="105"/>
      <c r="F87" s="105"/>
      <c r="G87" s="105"/>
      <c r="H87" s="105"/>
      <c r="I87" s="105"/>
      <c r="J87" s="105"/>
      <c r="K87" s="105"/>
      <c r="L87" s="105"/>
      <c r="M87" s="105"/>
      <c r="N87" s="105"/>
      <c r="O87" s="106"/>
    </row>
    <row r="88" spans="2:15">
      <c r="B88" s="106"/>
      <c r="D88" s="106"/>
      <c r="I88" s="106"/>
      <c r="K88" s="106"/>
      <c r="M88" s="106"/>
      <c r="O88" s="106"/>
    </row>
    <row r="89" spans="2:15">
      <c r="B89" s="106"/>
      <c r="C89" s="104" t="s">
        <v>752</v>
      </c>
      <c r="D89" s="106"/>
      <c r="I89" s="106"/>
      <c r="J89" s="109" t="s">
        <v>1329</v>
      </c>
      <c r="K89" s="106"/>
      <c r="L89" s="109" t="s">
        <v>1015</v>
      </c>
      <c r="M89" s="106"/>
      <c r="N89" s="109" t="s">
        <v>1015</v>
      </c>
      <c r="O89" s="106"/>
    </row>
    <row r="90" spans="2:15">
      <c r="B90" s="106"/>
      <c r="C90" s="109" t="s">
        <v>753</v>
      </c>
      <c r="D90" s="106"/>
      <c r="F90" s="104" t="s">
        <v>1016</v>
      </c>
      <c r="I90" s="106"/>
      <c r="J90" s="104" t="s">
        <v>1330</v>
      </c>
      <c r="K90" s="106"/>
      <c r="L90" s="104" t="s">
        <v>1018</v>
      </c>
      <c r="M90" s="106"/>
      <c r="N90" s="109" t="s">
        <v>1019</v>
      </c>
      <c r="O90" s="106"/>
    </row>
    <row r="91" spans="2:15">
      <c r="B91" s="106"/>
      <c r="D91" s="106"/>
      <c r="F91" s="104" t="s">
        <v>756</v>
      </c>
      <c r="I91" s="106"/>
      <c r="J91" s="109" t="s">
        <v>2508</v>
      </c>
      <c r="K91" s="106"/>
      <c r="L91" s="109" t="s">
        <v>675</v>
      </c>
      <c r="M91" s="106"/>
      <c r="N91" s="109" t="s">
        <v>741</v>
      </c>
      <c r="O91" s="106"/>
    </row>
    <row r="92" spans="2:15">
      <c r="B92" s="108"/>
      <c r="C92" s="105"/>
      <c r="D92" s="108"/>
      <c r="E92" s="105"/>
      <c r="F92" s="105"/>
      <c r="G92" s="105"/>
      <c r="H92" s="105"/>
      <c r="I92" s="108"/>
      <c r="J92" s="105"/>
      <c r="K92" s="108"/>
      <c r="L92" s="105"/>
      <c r="M92" s="108"/>
      <c r="N92" s="105"/>
      <c r="O92" s="106"/>
    </row>
    <row r="93" spans="2:15">
      <c r="B93" s="106"/>
      <c r="C93" s="126" t="s">
        <v>1272</v>
      </c>
      <c r="D93" s="106"/>
      <c r="F93" s="104" t="s">
        <v>1382</v>
      </c>
      <c r="I93" s="106"/>
      <c r="K93" s="113"/>
      <c r="L93" s="113"/>
      <c r="M93" s="127"/>
      <c r="N93" s="113"/>
      <c r="O93" s="106"/>
    </row>
    <row r="94" spans="2:15">
      <c r="B94" s="108"/>
      <c r="C94" s="105"/>
      <c r="D94" s="108"/>
      <c r="E94" s="105"/>
      <c r="F94" s="105"/>
      <c r="G94" s="105"/>
      <c r="H94" s="105"/>
      <c r="I94" s="108"/>
      <c r="J94" s="105"/>
      <c r="K94" s="112"/>
      <c r="L94" s="112"/>
      <c r="M94" s="112"/>
      <c r="N94" s="112"/>
      <c r="O94" s="106"/>
    </row>
    <row r="95" spans="2:15">
      <c r="B95" s="108"/>
      <c r="C95" s="110" t="s">
        <v>1275</v>
      </c>
      <c r="D95" s="108"/>
      <c r="E95" s="105" t="s">
        <v>1383</v>
      </c>
      <c r="F95" s="105"/>
      <c r="G95" s="105"/>
      <c r="H95" s="105"/>
      <c r="I95" s="108"/>
      <c r="J95" s="105"/>
      <c r="K95" s="108"/>
      <c r="L95" s="114"/>
      <c r="M95" s="119"/>
      <c r="N95" s="119"/>
      <c r="O95" s="106"/>
    </row>
    <row r="96" spans="2:15">
      <c r="B96" s="108"/>
      <c r="C96" s="110" t="s">
        <v>1278</v>
      </c>
      <c r="D96" s="108"/>
      <c r="E96" s="105" t="s">
        <v>1384</v>
      </c>
      <c r="F96" s="105"/>
      <c r="G96" s="105"/>
      <c r="H96" s="105"/>
      <c r="I96" s="108"/>
      <c r="J96" s="111"/>
      <c r="K96" s="108"/>
      <c r="L96" s="118"/>
      <c r="M96" s="119"/>
      <c r="N96" s="119"/>
      <c r="O96" s="106"/>
    </row>
    <row r="97" spans="2:16">
      <c r="B97" s="108"/>
      <c r="C97" s="110" t="s">
        <v>1280</v>
      </c>
      <c r="D97" s="108"/>
      <c r="E97" s="116" t="s">
        <v>1385</v>
      </c>
      <c r="F97" s="105"/>
      <c r="G97" s="105"/>
      <c r="H97" s="105"/>
      <c r="I97" s="108"/>
      <c r="J97" s="105"/>
      <c r="K97" s="108"/>
      <c r="L97" s="118"/>
      <c r="M97" s="119"/>
      <c r="N97" s="119"/>
      <c r="O97" s="106"/>
    </row>
    <row r="98" spans="2:16">
      <c r="B98" s="108"/>
      <c r="C98" s="110" t="s">
        <v>1282</v>
      </c>
      <c r="D98" s="108"/>
      <c r="E98" s="116" t="s">
        <v>1386</v>
      </c>
      <c r="F98" s="105"/>
      <c r="G98" s="105"/>
      <c r="H98" s="105"/>
      <c r="I98" s="108"/>
      <c r="J98" s="639">
        <v>36</v>
      </c>
      <c r="K98" s="108"/>
      <c r="L98" s="118"/>
      <c r="M98" s="119"/>
      <c r="N98" s="119"/>
      <c r="O98" s="106"/>
    </row>
    <row r="99" spans="2:16">
      <c r="B99" s="108"/>
      <c r="C99" s="110" t="s">
        <v>1284</v>
      </c>
      <c r="D99" s="108"/>
      <c r="E99" s="105" t="s">
        <v>2301</v>
      </c>
      <c r="F99" s="105"/>
      <c r="G99" s="105"/>
      <c r="H99" s="105"/>
      <c r="I99" s="108"/>
      <c r="J99" s="639">
        <v>37</v>
      </c>
      <c r="K99" s="108"/>
      <c r="L99" s="118"/>
      <c r="M99" s="119"/>
      <c r="N99" s="119"/>
      <c r="O99" s="106"/>
    </row>
    <row r="100" spans="2:16">
      <c r="B100" s="108"/>
      <c r="C100" s="110" t="s">
        <v>1286</v>
      </c>
      <c r="D100" s="108"/>
      <c r="E100" s="116" t="s">
        <v>1389</v>
      </c>
      <c r="F100" s="105"/>
      <c r="G100" s="105"/>
      <c r="H100" s="105"/>
      <c r="I100" s="108"/>
      <c r="J100" s="105"/>
      <c r="K100" s="108"/>
      <c r="L100" s="118"/>
      <c r="M100" s="119"/>
      <c r="N100" s="119"/>
      <c r="O100" s="106"/>
    </row>
    <row r="101" spans="2:16">
      <c r="B101" s="108"/>
      <c r="C101" s="110" t="s">
        <v>1289</v>
      </c>
      <c r="D101" s="108"/>
      <c r="E101" s="116" t="s">
        <v>1390</v>
      </c>
      <c r="F101" s="105"/>
      <c r="G101" s="105"/>
      <c r="H101" s="105"/>
      <c r="I101" s="108"/>
      <c r="J101" s="111"/>
      <c r="K101" s="108"/>
      <c r="L101" s="118"/>
      <c r="M101" s="119"/>
      <c r="N101" s="119"/>
      <c r="O101" s="106"/>
      <c r="P101" s="128"/>
    </row>
    <row r="102" spans="2:16">
      <c r="B102" s="108"/>
      <c r="C102" s="110" t="s">
        <v>1291</v>
      </c>
      <c r="D102" s="108"/>
      <c r="E102" s="105" t="s">
        <v>1391</v>
      </c>
      <c r="F102" s="105"/>
      <c r="G102" s="105"/>
      <c r="H102" s="105"/>
      <c r="I102" s="108"/>
      <c r="J102" s="105"/>
      <c r="K102" s="108"/>
      <c r="L102" s="116">
        <f>SUM(L95:L101)</f>
        <v>0</v>
      </c>
      <c r="M102" s="129"/>
      <c r="N102" s="116">
        <f>SUM(N95:N101)</f>
        <v>0</v>
      </c>
      <c r="O102" s="106"/>
    </row>
    <row r="103" spans="2:16">
      <c r="B103" s="108"/>
      <c r="C103" s="110" t="s">
        <v>1293</v>
      </c>
      <c r="D103" s="108"/>
      <c r="E103" s="105"/>
      <c r="F103" s="105"/>
      <c r="G103" s="105"/>
      <c r="H103" s="105"/>
      <c r="I103" s="108"/>
      <c r="J103" s="105"/>
      <c r="K103" s="108"/>
      <c r="L103" s="116"/>
      <c r="M103" s="129"/>
      <c r="N103" s="116"/>
      <c r="O103" s="106"/>
    </row>
    <row r="104" spans="2:16">
      <c r="B104" s="108"/>
      <c r="C104" s="110" t="s">
        <v>1295</v>
      </c>
      <c r="D104" s="108"/>
      <c r="E104" s="105"/>
      <c r="F104" s="105"/>
      <c r="G104" s="105"/>
      <c r="H104" s="105"/>
      <c r="I104" s="108"/>
      <c r="J104" s="105"/>
      <c r="K104" s="108"/>
      <c r="L104" s="116"/>
      <c r="M104" s="129"/>
      <c r="N104" s="116"/>
      <c r="O104" s="106"/>
    </row>
    <row r="105" spans="2:16">
      <c r="B105" s="108"/>
      <c r="C105" s="110" t="s">
        <v>1297</v>
      </c>
      <c r="D105" s="108"/>
      <c r="E105" s="105"/>
      <c r="F105" s="105"/>
      <c r="G105" s="105"/>
      <c r="H105" s="105"/>
      <c r="I105" s="108"/>
      <c r="J105" s="105"/>
      <c r="K105" s="108"/>
      <c r="L105" s="116"/>
      <c r="M105" s="129"/>
      <c r="N105" s="116"/>
      <c r="O105" s="106"/>
    </row>
    <row r="106" spans="2:16">
      <c r="B106" s="108"/>
      <c r="C106" s="110" t="s">
        <v>1300</v>
      </c>
      <c r="D106" s="108"/>
      <c r="E106" s="105"/>
      <c r="F106" s="105"/>
      <c r="G106" s="105"/>
      <c r="H106" s="105"/>
      <c r="I106" s="108"/>
      <c r="J106" s="105"/>
      <c r="K106" s="108"/>
      <c r="L106" s="116"/>
      <c r="M106" s="129"/>
      <c r="N106" s="116"/>
      <c r="O106" s="106"/>
    </row>
    <row r="107" spans="2:16">
      <c r="B107" s="108"/>
      <c r="C107" s="110" t="s">
        <v>1302</v>
      </c>
      <c r="D107" s="108"/>
      <c r="E107" s="105"/>
      <c r="F107" s="105"/>
      <c r="G107" s="105"/>
      <c r="H107" s="105"/>
      <c r="I107" s="108"/>
      <c r="J107" s="105"/>
      <c r="K107" s="108"/>
      <c r="L107" s="116"/>
      <c r="M107" s="129"/>
      <c r="N107" s="116"/>
      <c r="O107" s="106"/>
    </row>
    <row r="108" spans="2:16" ht="15" customHeight="1">
      <c r="B108" s="108"/>
      <c r="C108" s="110" t="s">
        <v>1305</v>
      </c>
      <c r="D108" s="108"/>
      <c r="E108" s="105"/>
      <c r="F108" s="105"/>
      <c r="G108" s="105"/>
      <c r="H108" s="105"/>
      <c r="I108" s="108"/>
      <c r="J108" s="105"/>
      <c r="K108" s="108"/>
      <c r="L108" s="116"/>
      <c r="M108" s="129"/>
      <c r="N108" s="116"/>
      <c r="O108" s="106"/>
    </row>
    <row r="109" spans="2:16">
      <c r="B109" s="108"/>
      <c r="C109" s="110" t="s">
        <v>1307</v>
      </c>
      <c r="D109" s="108"/>
      <c r="E109" s="105"/>
      <c r="F109" s="105"/>
      <c r="G109" s="105"/>
      <c r="H109" s="105"/>
      <c r="I109" s="108"/>
      <c r="J109" s="105"/>
      <c r="K109" s="108"/>
      <c r="L109" s="116"/>
      <c r="M109" s="129"/>
      <c r="N109" s="116"/>
      <c r="O109" s="106"/>
    </row>
    <row r="110" spans="2:16">
      <c r="B110" s="108"/>
      <c r="C110" s="110" t="s">
        <v>1309</v>
      </c>
      <c r="D110" s="108"/>
      <c r="E110" s="105"/>
      <c r="F110" s="105"/>
      <c r="G110" s="105"/>
      <c r="H110" s="105"/>
      <c r="I110" s="108"/>
      <c r="J110" s="105"/>
      <c r="K110" s="108"/>
      <c r="L110" s="116"/>
      <c r="M110" s="129"/>
      <c r="N110" s="116"/>
      <c r="O110" s="106"/>
    </row>
    <row r="111" spans="2:16">
      <c r="B111" s="108"/>
      <c r="C111" s="110" t="s">
        <v>1312</v>
      </c>
      <c r="D111" s="108"/>
      <c r="E111" s="105"/>
      <c r="F111" s="105"/>
      <c r="G111" s="105"/>
      <c r="H111" s="105"/>
      <c r="I111" s="108"/>
      <c r="J111" s="105"/>
      <c r="K111" s="108"/>
      <c r="L111" s="116"/>
      <c r="M111" s="129"/>
      <c r="N111" s="116"/>
      <c r="O111" s="106"/>
    </row>
    <row r="112" spans="2:16">
      <c r="B112" s="108"/>
      <c r="C112" s="110" t="s">
        <v>1314</v>
      </c>
      <c r="D112" s="108"/>
      <c r="E112" s="105"/>
      <c r="F112" s="105"/>
      <c r="G112" s="105"/>
      <c r="H112" s="105"/>
      <c r="I112" s="108"/>
      <c r="J112" s="105"/>
      <c r="K112" s="108"/>
      <c r="L112" s="116"/>
      <c r="M112" s="129"/>
      <c r="N112" s="116"/>
      <c r="O112" s="106"/>
    </row>
    <row r="113" spans="2:15">
      <c r="B113" s="108"/>
      <c r="C113" s="110" t="s">
        <v>1316</v>
      </c>
      <c r="D113" s="108"/>
      <c r="E113" s="105"/>
      <c r="F113" s="105"/>
      <c r="G113" s="105"/>
      <c r="H113" s="105"/>
      <c r="I113" s="108"/>
      <c r="J113" s="105"/>
      <c r="K113" s="108"/>
      <c r="L113" s="116"/>
      <c r="M113" s="129"/>
      <c r="N113" s="116"/>
      <c r="O113" s="106"/>
    </row>
    <row r="114" spans="2:15">
      <c r="B114" s="108"/>
      <c r="C114" s="110" t="s">
        <v>1318</v>
      </c>
      <c r="D114" s="108"/>
      <c r="E114" s="105"/>
      <c r="F114" s="105"/>
      <c r="G114" s="105"/>
      <c r="H114" s="105"/>
      <c r="I114" s="108"/>
      <c r="J114" s="105"/>
      <c r="K114" s="108"/>
      <c r="L114" s="116"/>
      <c r="M114" s="129"/>
      <c r="N114" s="116"/>
      <c r="O114" s="106"/>
    </row>
    <row r="115" spans="2:15">
      <c r="B115" s="108"/>
      <c r="C115" s="110" t="s">
        <v>1320</v>
      </c>
      <c r="D115" s="108"/>
      <c r="E115" s="105"/>
      <c r="F115" s="105"/>
      <c r="G115" s="105"/>
      <c r="H115" s="105"/>
      <c r="I115" s="108"/>
      <c r="J115" s="105"/>
      <c r="K115" s="108"/>
      <c r="L115" s="116"/>
      <c r="M115" s="129"/>
      <c r="N115" s="116"/>
      <c r="O115" s="106"/>
    </row>
    <row r="116" spans="2:15">
      <c r="B116" s="108"/>
      <c r="C116" s="110" t="s">
        <v>1322</v>
      </c>
      <c r="D116" s="108"/>
      <c r="E116" s="116" t="s">
        <v>1392</v>
      </c>
      <c r="F116" s="105"/>
      <c r="G116" s="105"/>
      <c r="H116" s="105"/>
      <c r="I116" s="108"/>
      <c r="J116" s="105"/>
      <c r="K116" s="108"/>
      <c r="L116" s="116"/>
      <c r="M116" s="129"/>
      <c r="N116" s="116"/>
      <c r="O116" s="106"/>
    </row>
    <row r="117" spans="2:15">
      <c r="B117" s="108"/>
      <c r="C117" s="105"/>
      <c r="D117" s="108"/>
      <c r="E117" s="105" t="s">
        <v>1393</v>
      </c>
      <c r="F117" s="105"/>
      <c r="G117" s="105"/>
      <c r="H117" s="105"/>
      <c r="I117" s="108"/>
      <c r="J117" s="105"/>
      <c r="K117" s="108"/>
      <c r="L117" s="116">
        <f>L30+L38+L46+L61+L102</f>
        <v>0</v>
      </c>
      <c r="M117" s="129"/>
      <c r="N117" s="116">
        <f>N30+N38+N46+N61+N102</f>
        <v>0</v>
      </c>
      <c r="O117" s="106"/>
    </row>
    <row r="118" spans="2:15">
      <c r="B118" s="108"/>
      <c r="C118" s="105"/>
      <c r="D118" s="108"/>
      <c r="E118" s="105"/>
      <c r="F118" s="105"/>
      <c r="G118" s="105"/>
      <c r="H118" s="105"/>
      <c r="I118" s="108"/>
      <c r="J118" s="105"/>
      <c r="K118" s="108"/>
      <c r="L118" s="116"/>
      <c r="M118" s="129"/>
      <c r="N118" s="116"/>
      <c r="O118" s="106"/>
    </row>
    <row r="119" spans="2:15">
      <c r="B119" s="130"/>
      <c r="O119" s="106"/>
    </row>
    <row r="120" spans="2:15">
      <c r="B120" s="106"/>
      <c r="O120" s="106"/>
    </row>
    <row r="121" spans="2:15">
      <c r="B121" s="106"/>
      <c r="O121" s="106"/>
    </row>
    <row r="122" spans="2:15">
      <c r="B122" s="106"/>
      <c r="O122" s="106"/>
    </row>
    <row r="123" spans="2:15">
      <c r="B123" s="106"/>
      <c r="O123" s="106"/>
    </row>
    <row r="124" spans="2:15">
      <c r="B124" s="106"/>
      <c r="O124" s="106"/>
    </row>
    <row r="125" spans="2:15">
      <c r="B125" s="106"/>
      <c r="O125" s="106"/>
    </row>
    <row r="126" spans="2:15">
      <c r="B126" s="106"/>
      <c r="O126" s="106"/>
    </row>
    <row r="127" spans="2:15">
      <c r="B127" s="106"/>
      <c r="O127" s="106"/>
    </row>
    <row r="128" spans="2:15">
      <c r="B128" s="106"/>
      <c r="O128" s="106"/>
    </row>
    <row r="129" spans="2:18">
      <c r="B129" s="106"/>
      <c r="O129" s="106"/>
    </row>
    <row r="130" spans="2:18">
      <c r="B130" s="106"/>
      <c r="O130" s="106"/>
    </row>
    <row r="131" spans="2:18">
      <c r="B131" s="106"/>
      <c r="O131" s="106"/>
    </row>
    <row r="132" spans="2:18">
      <c r="B132" s="106"/>
      <c r="O132" s="106"/>
      <c r="P132" s="104" t="s">
        <v>492</v>
      </c>
      <c r="Q132" s="104" t="s">
        <v>492</v>
      </c>
      <c r="R132" s="104" t="s">
        <v>492</v>
      </c>
    </row>
    <row r="133" spans="2:18">
      <c r="B133" s="106"/>
      <c r="O133" s="106"/>
    </row>
    <row r="134" spans="2:18">
      <c r="B134" s="106"/>
      <c r="O134" s="106"/>
    </row>
    <row r="135" spans="2:18">
      <c r="B135" s="106"/>
      <c r="O135" s="106"/>
    </row>
    <row r="136" spans="2:18">
      <c r="B136" s="106"/>
      <c r="O136" s="106"/>
    </row>
    <row r="137" spans="2:18">
      <c r="B137" s="106"/>
      <c r="O137" s="106"/>
    </row>
    <row r="138" spans="2:18">
      <c r="B138" s="106"/>
      <c r="O138" s="106"/>
    </row>
    <row r="139" spans="2:18">
      <c r="B139" s="106"/>
      <c r="O139" s="106"/>
    </row>
    <row r="140" spans="2:18">
      <c r="B140" s="106"/>
      <c r="O140" s="106"/>
    </row>
    <row r="141" spans="2:18">
      <c r="B141" s="106"/>
      <c r="O141" s="106"/>
    </row>
    <row r="142" spans="2:18">
      <c r="B142" s="106"/>
      <c r="O142" s="106"/>
    </row>
    <row r="143" spans="2:18">
      <c r="B143" s="106"/>
      <c r="O143" s="106"/>
    </row>
    <row r="144" spans="2:18">
      <c r="B144" s="106"/>
      <c r="O144" s="106"/>
    </row>
    <row r="145" spans="2:16">
      <c r="B145" s="106"/>
      <c r="O145" s="106"/>
    </row>
    <row r="146" spans="2:16">
      <c r="B146" s="106"/>
      <c r="O146" s="106"/>
    </row>
    <row r="147" spans="2:16">
      <c r="B147" s="106"/>
      <c r="O147" s="106"/>
    </row>
    <row r="148" spans="2:16">
      <c r="B148" s="106"/>
      <c r="O148" s="106"/>
    </row>
    <row r="149" spans="2:16">
      <c r="B149" s="131"/>
      <c r="C149" s="131"/>
      <c r="D149" s="131"/>
      <c r="E149" s="131"/>
      <c r="F149" s="131"/>
      <c r="G149" s="131"/>
      <c r="H149" s="131"/>
      <c r="I149" s="131"/>
      <c r="J149" s="131"/>
      <c r="K149" s="131"/>
      <c r="L149" s="131"/>
      <c r="M149" s="131"/>
      <c r="N149" s="131"/>
    </row>
    <row r="150" spans="2:16">
      <c r="H150" s="109"/>
      <c r="N150" s="126" t="s">
        <v>2223</v>
      </c>
    </row>
    <row r="151" spans="2:16">
      <c r="N151" s="107"/>
    </row>
    <row r="153" spans="2:16" ht="15.75">
      <c r="P153" s="132"/>
    </row>
  </sheetData>
  <customSheetViews>
    <customSheetView guid="{3336704C-C86D-41A0-9B04-03A25221C3F1}" scale="87" colorId="9" showPageBreaks="1" printArea="1" showRuler="0" topLeftCell="B64">
      <selection activeCell="N84" sqref="N84"/>
      <pageMargins left="0.5" right="0.5" top="0.5" bottom="0.55000000000000004" header="0.5" footer="0.5"/>
      <pageSetup scale="61" fitToHeight="2" orientation="portrait" r:id="rId1"/>
      <headerFooter alignWithMargins="0"/>
    </customSheetView>
    <customSheetView guid="{186A0260-DB8C-42F6-ADCE-9C35D9933D5B}" scale="87" colorId="9" showRuler="0" topLeftCell="B64">
      <selection activeCell="N84" sqref="N84"/>
      <pageMargins left="0.5" right="0.5" top="0.5" bottom="0.55000000000000004" header="0.5" footer="0.5"/>
      <pageSetup scale="61" fitToHeight="2" orientation="portrait" r:id="rId2"/>
      <headerFooter alignWithMargins="0"/>
    </customSheetView>
    <customSheetView guid="{0F9397AA-B4ED-47EF-BC79-BFEC0D3E0701}" scale="87" colorId="9" showPageBreaks="1" printArea="1" showRuler="0" topLeftCell="B105">
      <selection activeCell="E138" sqref="E138"/>
      <pageMargins left="0.5" right="0.5" top="0.5" bottom="0.55000000000000004" header="0.5" footer="0.5"/>
      <pageSetup scale="61" fitToHeight="2" orientation="portrait" r:id="rId3"/>
      <headerFooter alignWithMargins="0"/>
    </customSheetView>
    <customSheetView guid="{CCA0C3E2-B2E2-4226-9654-0AB73CE002E7}" scale="87" colorId="9" showPageBreaks="1" printArea="1" showRuler="0" topLeftCell="F129">
      <selection activeCell="N152" sqref="N152"/>
      <pageMargins left="0.5" right="0.5" top="0.5" bottom="0.55000000000000004" header="0.5" footer="0.5"/>
      <pageSetup scale="61" fitToHeight="2" orientation="portrait" r:id="rId4"/>
      <headerFooter alignWithMargins="0"/>
    </customSheetView>
    <customSheetView guid="{56D44596-4A75-4B45-B852-2389F2F06E07}" scale="87" colorId="9" showRuler="0" topLeftCell="A63">
      <selection activeCell="N152" sqref="N152"/>
      <pageMargins left="0.5" right="0.5" top="0.5" bottom="0.55000000000000004" header="0.5" footer="0.5"/>
      <pageSetup scale="61" fitToHeight="2" orientation="portrait" r:id="rId5"/>
      <headerFooter alignWithMargins="0"/>
    </customSheetView>
    <customSheetView guid="{D5B5BADA-8EBF-4C10-97E9-D8DAB5586B34}" scale="87" colorId="9" showPageBreaks="1" printArea="1" showRuler="0" topLeftCell="B64">
      <selection activeCell="N84" sqref="N84"/>
      <pageMargins left="0.5" right="0.5" top="0.5" bottom="0.55000000000000004" header="0.5" footer="0.5"/>
      <pageSetup scale="61" fitToHeight="2" orientation="portrait" r:id="rId6"/>
      <headerFooter alignWithMargins="0"/>
    </customSheetView>
  </customSheetViews>
  <phoneticPr fontId="0" type="noConversion"/>
  <pageMargins left="0.5" right="0.5" top="0.5" bottom="0.55000000000000004" header="0.5" footer="0.5"/>
  <pageSetup scale="61" fitToHeight="2" orientation="portrait"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ransitionEntry="1"/>
  <dimension ref="A4:AG121"/>
  <sheetViews>
    <sheetView defaultGridColor="0" topLeftCell="D1" colorId="22" zoomScale="87" zoomScaleNormal="87" workbookViewId="0">
      <selection activeCell="AB7" sqref="AB7"/>
    </sheetView>
  </sheetViews>
  <sheetFormatPr defaultColWidth="9.77734375" defaultRowHeight="15"/>
  <cols>
    <col min="1" max="1" width="1.77734375" customWidth="1"/>
    <col min="2" max="2" width="4.77734375" customWidth="1"/>
    <col min="3" max="3" width="1.77734375" customWidth="1"/>
    <col min="4" max="5" width="2.77734375" customWidth="1"/>
    <col min="6" max="6" width="25.77734375" customWidth="1"/>
    <col min="7" max="7" width="1.77734375" customWidth="1"/>
    <col min="9" max="9" width="7.77734375" customWidth="1"/>
    <col min="10" max="10" width="1.77734375" customWidth="1"/>
    <col min="11" max="11" width="12.77734375" customWidth="1"/>
    <col min="12" max="12" width="1.77734375" customWidth="1"/>
    <col min="13" max="13" width="17.77734375" customWidth="1"/>
    <col min="14" max="14" width="1.77734375" customWidth="1"/>
    <col min="15" max="15" width="17.77734375" customWidth="1"/>
    <col min="16" max="16" width="1.77734375" customWidth="1"/>
    <col min="17" max="17" width="3.33203125" customWidth="1"/>
    <col min="18" max="18" width="3.77734375" customWidth="1"/>
    <col min="19" max="19" width="1.77734375" customWidth="1"/>
    <col min="20" max="20" width="15.77734375" customWidth="1"/>
    <col min="21" max="21" width="1.77734375" customWidth="1"/>
    <col min="22" max="22" width="15.77734375" customWidth="1"/>
    <col min="23" max="23" width="1.77734375" customWidth="1"/>
    <col min="24" max="24" width="15.77734375" customWidth="1"/>
    <col min="25" max="25" width="1.77734375" customWidth="1"/>
    <col min="26" max="26" width="15.77734375" customWidth="1"/>
    <col min="27" max="27" width="1.77734375" customWidth="1"/>
    <col min="28" max="28" width="15.77734375" customWidth="1"/>
    <col min="29" max="29" width="1.77734375" customWidth="1"/>
    <col min="30" max="30" width="15.77734375" customWidth="1"/>
    <col min="31" max="31" width="1.77734375" customWidth="1"/>
    <col min="32" max="32" width="4.77734375" customWidth="1"/>
    <col min="33" max="33" width="5.77734375" customWidth="1"/>
    <col min="34" max="34" width="11.77734375" customWidth="1"/>
    <col min="35" max="35" width="1.77734375" customWidth="1"/>
    <col min="36" max="36" width="17.77734375" customWidth="1"/>
    <col min="37" max="37" width="1.77734375" customWidth="1"/>
    <col min="38" max="38" width="17.77734375" customWidth="1"/>
    <col min="39" max="39" width="1.77734375" customWidth="1"/>
  </cols>
  <sheetData>
    <row r="4" spans="1:33">
      <c r="A4" s="8"/>
      <c r="B4" s="8"/>
      <c r="C4" s="8"/>
      <c r="D4" s="8"/>
      <c r="E4" s="8"/>
      <c r="F4" s="8"/>
      <c r="G4" s="8"/>
      <c r="H4" s="8"/>
      <c r="I4" s="8"/>
      <c r="J4" s="8"/>
      <c r="K4" s="8"/>
      <c r="L4" s="8"/>
      <c r="M4" s="8"/>
      <c r="N4" s="8"/>
      <c r="O4" s="8"/>
      <c r="S4" s="8"/>
      <c r="T4" s="8"/>
      <c r="U4" s="8"/>
      <c r="V4" s="8"/>
      <c r="W4" s="8"/>
      <c r="X4" s="8"/>
      <c r="Y4" s="8"/>
      <c r="Z4" s="8"/>
      <c r="AA4" s="8"/>
      <c r="AB4" s="8"/>
      <c r="AC4" s="8"/>
      <c r="AD4" s="8"/>
      <c r="AE4" s="8"/>
      <c r="AF4" s="8"/>
    </row>
    <row r="5" spans="1:33">
      <c r="A5" s="4"/>
      <c r="B5" t="s">
        <v>494</v>
      </c>
      <c r="G5" s="4"/>
      <c r="H5" t="s">
        <v>495</v>
      </c>
      <c r="L5" s="4"/>
      <c r="M5" t="s">
        <v>496</v>
      </c>
      <c r="N5" s="4"/>
      <c r="O5" t="s">
        <v>497</v>
      </c>
      <c r="P5" s="4"/>
      <c r="S5" s="4"/>
      <c r="T5" t="s">
        <v>494</v>
      </c>
      <c r="W5" s="4"/>
      <c r="X5" t="s">
        <v>495</v>
      </c>
      <c r="AA5" s="4"/>
      <c r="AB5" t="s">
        <v>496</v>
      </c>
      <c r="AC5" s="4"/>
      <c r="AD5" t="s">
        <v>497</v>
      </c>
      <c r="AG5" s="4"/>
    </row>
    <row r="6" spans="1:33">
      <c r="A6" s="4"/>
      <c r="G6" s="4"/>
      <c r="H6" s="17" t="s">
        <v>498</v>
      </c>
      <c r="L6" s="4"/>
      <c r="M6" t="s">
        <v>499</v>
      </c>
      <c r="N6" s="4"/>
      <c r="P6" s="4"/>
      <c r="S6" s="4"/>
      <c r="W6" s="4"/>
      <c r="X6" s="17" t="s">
        <v>498</v>
      </c>
      <c r="AA6" s="4"/>
      <c r="AB6" t="s">
        <v>499</v>
      </c>
      <c r="AC6" s="4"/>
      <c r="AG6" s="4"/>
    </row>
    <row r="7" spans="1:33">
      <c r="A7" s="4"/>
      <c r="B7" t="str">
        <f>'pg. 1'!$D$10</f>
        <v>[Utility Name]</v>
      </c>
      <c r="G7" s="4"/>
      <c r="H7" t="s">
        <v>471</v>
      </c>
      <c r="L7" s="4"/>
      <c r="M7" s="933" t="str">
        <f>'pg. 1'!$O$31</f>
        <v>03/30/2025</v>
      </c>
      <c r="N7" s="4"/>
      <c r="O7" s="18" t="str">
        <f>'pg. 1'!$M$10</f>
        <v xml:space="preserve">   December 31, 2024</v>
      </c>
      <c r="P7" s="4"/>
      <c r="S7" s="4"/>
      <c r="T7" t="str">
        <f>'pg. 1'!$D$10</f>
        <v>[Utility Name]</v>
      </c>
      <c r="W7" s="4"/>
      <c r="X7" t="s">
        <v>471</v>
      </c>
      <c r="AA7" s="4"/>
      <c r="AB7" s="933" t="str">
        <f>'pg. 1'!$O$31</f>
        <v>03/30/2025</v>
      </c>
      <c r="AC7" s="4"/>
      <c r="AD7" s="18" t="str">
        <f>'pg. 1'!$M$10</f>
        <v xml:space="preserve">   December 31, 2024</v>
      </c>
      <c r="AG7" s="4"/>
    </row>
    <row r="8" spans="1:33">
      <c r="A8" s="7"/>
      <c r="B8" s="8"/>
      <c r="C8" s="8"/>
      <c r="D8" s="8"/>
      <c r="E8" s="8"/>
      <c r="F8" s="8"/>
      <c r="G8" s="7"/>
      <c r="H8" s="8"/>
      <c r="I8" s="8"/>
      <c r="J8" s="8"/>
      <c r="K8" s="8"/>
      <c r="L8" s="7"/>
      <c r="M8" s="8"/>
      <c r="N8" s="7"/>
      <c r="O8" s="8"/>
      <c r="P8" s="4"/>
      <c r="S8" s="7"/>
      <c r="T8" s="8"/>
      <c r="U8" s="8"/>
      <c r="V8" s="8"/>
      <c r="W8" s="7"/>
      <c r="X8" s="8"/>
      <c r="Y8" s="8"/>
      <c r="Z8" s="8"/>
      <c r="AA8" s="7"/>
      <c r="AB8" s="8"/>
      <c r="AC8" s="7"/>
      <c r="AD8" s="8"/>
      <c r="AE8" s="8"/>
      <c r="AF8" s="8"/>
      <c r="AG8" s="4"/>
    </row>
    <row r="9" spans="1:33">
      <c r="A9" s="4"/>
      <c r="P9" s="4"/>
      <c r="S9" s="4"/>
      <c r="AG9" s="4"/>
    </row>
    <row r="10" spans="1:33" ht="15.75">
      <c r="A10" s="4"/>
      <c r="B10" s="133" t="s">
        <v>1395</v>
      </c>
      <c r="C10" s="31"/>
      <c r="D10" s="31"/>
      <c r="E10" s="31"/>
      <c r="F10" s="31"/>
      <c r="G10" s="31"/>
      <c r="H10" s="31"/>
      <c r="I10" s="31"/>
      <c r="J10" s="31"/>
      <c r="K10" s="31"/>
      <c r="L10" s="31"/>
      <c r="M10" s="31"/>
      <c r="N10" s="31"/>
      <c r="O10" s="31"/>
      <c r="P10" s="4"/>
      <c r="S10" s="4"/>
      <c r="T10" s="133" t="s">
        <v>1396</v>
      </c>
      <c r="U10" s="31"/>
      <c r="V10" s="31"/>
      <c r="W10" s="31"/>
      <c r="X10" s="31"/>
      <c r="Y10" s="31"/>
      <c r="Z10" s="31"/>
      <c r="AA10" s="31"/>
      <c r="AB10" s="31"/>
      <c r="AC10" s="31"/>
      <c r="AD10" s="31"/>
      <c r="AE10" s="31"/>
      <c r="AF10" s="31"/>
      <c r="AG10" s="4"/>
    </row>
    <row r="11" spans="1:33">
      <c r="A11" s="7"/>
      <c r="B11" s="8"/>
      <c r="C11" s="8"/>
      <c r="D11" s="8"/>
      <c r="E11" s="8"/>
      <c r="F11" s="8"/>
      <c r="G11" s="8"/>
      <c r="H11" s="8"/>
      <c r="I11" s="8"/>
      <c r="J11" s="8"/>
      <c r="K11" s="8"/>
      <c r="L11" s="8"/>
      <c r="M11" s="8"/>
      <c r="N11" s="8"/>
      <c r="O11" s="8"/>
      <c r="P11" s="4"/>
      <c r="S11" s="7"/>
      <c r="T11" s="8"/>
      <c r="U11" s="8"/>
      <c r="V11" s="8"/>
      <c r="W11" s="8"/>
      <c r="X11" s="8"/>
      <c r="Y11" s="8"/>
      <c r="Z11" s="8"/>
      <c r="AA11" s="8"/>
      <c r="AB11" s="8"/>
      <c r="AC11" s="8"/>
      <c r="AD11" s="8"/>
      <c r="AE11" s="8"/>
      <c r="AF11" s="8"/>
      <c r="AG11" s="4"/>
    </row>
    <row r="12" spans="1:33">
      <c r="A12" s="4"/>
      <c r="P12" s="4"/>
      <c r="S12" s="4"/>
      <c r="AG12" s="4"/>
    </row>
    <row r="13" spans="1:33">
      <c r="A13" s="4"/>
      <c r="B13" t="s">
        <v>1397</v>
      </c>
      <c r="J13" t="s">
        <v>1398</v>
      </c>
      <c r="P13" s="4"/>
      <c r="S13" s="4"/>
      <c r="T13" t="s">
        <v>1399</v>
      </c>
      <c r="Z13" t="s">
        <v>1400</v>
      </c>
      <c r="AG13" s="4"/>
    </row>
    <row r="14" spans="1:33">
      <c r="A14" s="4"/>
      <c r="B14" t="s">
        <v>1401</v>
      </c>
      <c r="J14" t="s">
        <v>1402</v>
      </c>
      <c r="P14" s="4"/>
      <c r="S14" s="4"/>
      <c r="T14" t="s">
        <v>1403</v>
      </c>
      <c r="Z14" t="s">
        <v>1404</v>
      </c>
      <c r="AG14" s="4"/>
    </row>
    <row r="15" spans="1:33">
      <c r="A15" s="4"/>
      <c r="B15" t="s">
        <v>1405</v>
      </c>
      <c r="J15" t="s">
        <v>1406</v>
      </c>
      <c r="P15" s="4"/>
      <c r="S15" s="4"/>
      <c r="T15" t="s">
        <v>1407</v>
      </c>
      <c r="Z15" t="s">
        <v>1408</v>
      </c>
      <c r="AG15" s="4"/>
    </row>
    <row r="16" spans="1:33">
      <c r="A16" s="4"/>
      <c r="B16" t="s">
        <v>1409</v>
      </c>
      <c r="J16" t="s">
        <v>1410</v>
      </c>
      <c r="P16" s="4"/>
      <c r="S16" s="4"/>
      <c r="T16" t="s">
        <v>1411</v>
      </c>
      <c r="Z16" t="s">
        <v>1412</v>
      </c>
      <c r="AG16" s="4"/>
    </row>
    <row r="17" spans="1:33">
      <c r="A17" s="4"/>
      <c r="B17" t="s">
        <v>1413</v>
      </c>
      <c r="J17" t="s">
        <v>1414</v>
      </c>
      <c r="P17" s="4"/>
      <c r="S17" s="4"/>
      <c r="T17" t="s">
        <v>1232</v>
      </c>
      <c r="Z17" t="s">
        <v>1233</v>
      </c>
      <c r="AG17" s="4"/>
    </row>
    <row r="18" spans="1:33">
      <c r="A18" s="4"/>
      <c r="B18" t="s">
        <v>1234</v>
      </c>
      <c r="J18" t="s">
        <v>1235</v>
      </c>
      <c r="P18" s="4"/>
      <c r="S18" s="4"/>
      <c r="T18" t="s">
        <v>1236</v>
      </c>
      <c r="Z18" t="s">
        <v>1237</v>
      </c>
      <c r="AG18" s="4"/>
    </row>
    <row r="19" spans="1:33">
      <c r="A19" s="4"/>
      <c r="B19" t="s">
        <v>1238</v>
      </c>
      <c r="J19" t="s">
        <v>1239</v>
      </c>
      <c r="P19" s="4"/>
      <c r="S19" s="4"/>
      <c r="T19" t="s">
        <v>2305</v>
      </c>
      <c r="Z19" t="s">
        <v>1240</v>
      </c>
      <c r="AG19" s="4"/>
    </row>
    <row r="20" spans="1:33">
      <c r="A20" s="4"/>
      <c r="B20" t="s">
        <v>1241</v>
      </c>
      <c r="J20" t="s">
        <v>1242</v>
      </c>
      <c r="P20" s="4"/>
      <c r="S20" s="4"/>
      <c r="T20" t="s">
        <v>2306</v>
      </c>
      <c r="Z20" t="s">
        <v>1243</v>
      </c>
      <c r="AG20" s="4"/>
    </row>
    <row r="21" spans="1:33">
      <c r="A21" s="4"/>
      <c r="B21" t="s">
        <v>1244</v>
      </c>
      <c r="J21" t="s">
        <v>1245</v>
      </c>
      <c r="P21" s="4"/>
      <c r="S21" s="4"/>
      <c r="T21" t="s">
        <v>1246</v>
      </c>
      <c r="Z21" t="s">
        <v>2307</v>
      </c>
      <c r="AG21" s="4"/>
    </row>
    <row r="22" spans="1:33">
      <c r="A22" s="4"/>
      <c r="B22" t="s">
        <v>1247</v>
      </c>
      <c r="J22" t="s">
        <v>1248</v>
      </c>
      <c r="P22" s="4"/>
      <c r="S22" s="4"/>
      <c r="T22" t="s">
        <v>1249</v>
      </c>
      <c r="AG22" s="4"/>
    </row>
    <row r="23" spans="1:33">
      <c r="A23" s="4"/>
      <c r="B23" t="s">
        <v>1250</v>
      </c>
      <c r="J23" t="s">
        <v>1251</v>
      </c>
      <c r="P23" s="4"/>
      <c r="S23" s="4"/>
      <c r="AG23" s="4"/>
    </row>
    <row r="24" spans="1:33">
      <c r="A24" s="4"/>
      <c r="B24" t="s">
        <v>1252</v>
      </c>
      <c r="J24" t="s">
        <v>1253</v>
      </c>
      <c r="P24" s="4"/>
      <c r="S24" s="4"/>
      <c r="AG24" s="4"/>
    </row>
    <row r="25" spans="1:33">
      <c r="A25" s="4"/>
      <c r="B25" t="s">
        <v>1254</v>
      </c>
      <c r="J25" t="s">
        <v>1569</v>
      </c>
      <c r="P25" s="4"/>
      <c r="S25" s="4"/>
      <c r="AG25" s="4"/>
    </row>
    <row r="26" spans="1:33">
      <c r="A26" s="4"/>
      <c r="B26" t="s">
        <v>1570</v>
      </c>
      <c r="P26" s="4"/>
      <c r="S26" s="4"/>
      <c r="AG26" s="4"/>
    </row>
    <row r="27" spans="1:33">
      <c r="A27" s="7"/>
      <c r="B27" s="8"/>
      <c r="C27" s="8"/>
      <c r="D27" s="8"/>
      <c r="E27" s="8"/>
      <c r="F27" s="8"/>
      <c r="G27" s="8"/>
      <c r="H27" s="8"/>
      <c r="I27" s="8"/>
      <c r="J27" s="8"/>
      <c r="K27" s="8"/>
      <c r="L27" s="8"/>
      <c r="M27" s="8"/>
      <c r="N27" s="8"/>
      <c r="O27" s="8"/>
      <c r="P27" s="4"/>
      <c r="S27" s="7"/>
      <c r="T27" s="8"/>
      <c r="U27" s="8"/>
      <c r="V27" s="8"/>
      <c r="W27" s="8"/>
      <c r="X27" s="8"/>
      <c r="Y27" s="8"/>
      <c r="Z27" s="8"/>
      <c r="AA27" s="8"/>
      <c r="AB27" s="8"/>
      <c r="AC27" s="8"/>
      <c r="AD27" s="8"/>
      <c r="AE27" s="8"/>
      <c r="AF27" s="8"/>
      <c r="AG27" s="4"/>
    </row>
    <row r="28" spans="1:33">
      <c r="A28" s="4"/>
      <c r="C28" s="4"/>
      <c r="J28" s="4"/>
      <c r="L28" s="4"/>
      <c r="P28" s="4"/>
      <c r="S28" s="4"/>
      <c r="W28" s="4"/>
      <c r="AA28" s="4"/>
      <c r="AE28" s="4"/>
      <c r="AG28" s="4"/>
    </row>
    <row r="29" spans="1:33">
      <c r="A29" s="4"/>
      <c r="C29" s="4"/>
      <c r="J29" s="4"/>
      <c r="L29" s="4"/>
      <c r="M29" s="31" t="s">
        <v>1571</v>
      </c>
      <c r="N29" s="31"/>
      <c r="O29" s="31"/>
      <c r="P29" s="4"/>
      <c r="S29" s="4"/>
      <c r="T29" s="31" t="s">
        <v>1572</v>
      </c>
      <c r="U29" s="31"/>
      <c r="V29" s="31"/>
      <c r="W29" s="4"/>
      <c r="X29" s="31" t="s">
        <v>1573</v>
      </c>
      <c r="Y29" s="31"/>
      <c r="Z29" s="31"/>
      <c r="AA29" s="4"/>
      <c r="AB29" s="31" t="s">
        <v>1574</v>
      </c>
      <c r="AC29" s="31"/>
      <c r="AD29" s="31"/>
      <c r="AE29" s="4"/>
      <c r="AG29" s="4"/>
    </row>
    <row r="30" spans="1:33">
      <c r="A30" s="4"/>
      <c r="C30" s="4"/>
      <c r="J30" s="4"/>
      <c r="K30" s="24" t="s">
        <v>1575</v>
      </c>
      <c r="L30" s="7"/>
      <c r="M30" s="8"/>
      <c r="N30" s="8"/>
      <c r="O30" s="8"/>
      <c r="P30" s="4"/>
      <c r="S30" s="7"/>
      <c r="T30" s="8"/>
      <c r="U30" s="8"/>
      <c r="V30" s="8"/>
      <c r="W30" s="7"/>
      <c r="X30" s="8"/>
      <c r="Y30" s="8"/>
      <c r="Z30" s="8"/>
      <c r="AA30" s="7"/>
      <c r="AB30" s="8"/>
      <c r="AC30" s="8"/>
      <c r="AD30" s="8"/>
      <c r="AE30" s="4"/>
      <c r="AG30" s="4"/>
    </row>
    <row r="31" spans="1:33">
      <c r="A31" s="4"/>
      <c r="B31" s="24" t="s">
        <v>752</v>
      </c>
      <c r="C31" s="4"/>
      <c r="D31" s="31" t="s">
        <v>1576</v>
      </c>
      <c r="E31" s="31"/>
      <c r="F31" s="31"/>
      <c r="G31" s="31"/>
      <c r="H31" s="31"/>
      <c r="I31" s="31"/>
      <c r="J31" s="4"/>
      <c r="K31" s="24" t="s">
        <v>1577</v>
      </c>
      <c r="L31" s="4"/>
      <c r="N31" s="4"/>
      <c r="P31" s="4"/>
      <c r="S31" s="4"/>
      <c r="U31" s="4"/>
      <c r="W31" s="4"/>
      <c r="Y31" s="4"/>
      <c r="AA31" s="4"/>
      <c r="AC31" s="4"/>
      <c r="AE31" s="4"/>
      <c r="AF31" s="24" t="s">
        <v>752</v>
      </c>
      <c r="AG31" s="4"/>
    </row>
    <row r="32" spans="1:33">
      <c r="A32" s="4"/>
      <c r="B32" t="s">
        <v>753</v>
      </c>
      <c r="C32" s="4"/>
      <c r="D32" s="31"/>
      <c r="E32" s="31"/>
      <c r="F32" s="31"/>
      <c r="G32" s="31"/>
      <c r="H32" s="31"/>
      <c r="I32" s="31"/>
      <c r="J32" s="4"/>
      <c r="K32" s="24" t="s">
        <v>2499</v>
      </c>
      <c r="L32" s="4"/>
      <c r="M32" s="24" t="s">
        <v>1578</v>
      </c>
      <c r="N32" s="4"/>
      <c r="O32" s="24" t="s">
        <v>1579</v>
      </c>
      <c r="P32" s="4"/>
      <c r="S32" s="4"/>
      <c r="T32" s="24" t="s">
        <v>1578</v>
      </c>
      <c r="U32" s="4"/>
      <c r="V32" s="24" t="s">
        <v>1579</v>
      </c>
      <c r="W32" s="4"/>
      <c r="X32" s="24" t="s">
        <v>1578</v>
      </c>
      <c r="Y32" s="4"/>
      <c r="Z32" s="24" t="s">
        <v>1579</v>
      </c>
      <c r="AA32" s="4"/>
      <c r="AB32" s="24" t="s">
        <v>1578</v>
      </c>
      <c r="AC32" s="4"/>
      <c r="AD32" s="24" t="s">
        <v>1579</v>
      </c>
      <c r="AE32" s="4"/>
      <c r="AF32" t="s">
        <v>753</v>
      </c>
      <c r="AG32" s="4"/>
    </row>
    <row r="33" spans="1:33">
      <c r="A33" s="4"/>
      <c r="C33" s="4"/>
      <c r="D33" s="31"/>
      <c r="E33" s="31"/>
      <c r="F33" s="31"/>
      <c r="G33" s="31"/>
      <c r="H33" s="31"/>
      <c r="I33" s="31"/>
      <c r="J33" s="4"/>
      <c r="L33" s="4"/>
      <c r="N33" s="4"/>
      <c r="P33" s="4"/>
      <c r="S33" s="4"/>
      <c r="U33" s="4"/>
      <c r="W33" s="4"/>
      <c r="Y33" s="4"/>
      <c r="AA33" s="4"/>
      <c r="AC33" s="4"/>
      <c r="AE33" s="4"/>
      <c r="AG33" s="4"/>
    </row>
    <row r="34" spans="1:33">
      <c r="A34" s="4"/>
      <c r="C34" s="4"/>
      <c r="D34" s="31" t="s">
        <v>739</v>
      </c>
      <c r="E34" s="31"/>
      <c r="F34" s="31"/>
      <c r="G34" s="31"/>
      <c r="H34" s="31"/>
      <c r="I34" s="31"/>
      <c r="J34" s="4"/>
      <c r="K34" s="24" t="s">
        <v>2508</v>
      </c>
      <c r="L34" s="4"/>
      <c r="M34" s="24" t="s">
        <v>675</v>
      </c>
      <c r="N34" s="4"/>
      <c r="O34" s="24" t="s">
        <v>741</v>
      </c>
      <c r="P34" s="4"/>
      <c r="S34" s="4"/>
      <c r="T34" s="24" t="s">
        <v>2507</v>
      </c>
      <c r="U34" s="4"/>
      <c r="V34" s="24" t="s">
        <v>1580</v>
      </c>
      <c r="W34" s="4"/>
      <c r="X34" s="24" t="s">
        <v>1581</v>
      </c>
      <c r="Y34" s="4"/>
      <c r="Z34" s="24" t="s">
        <v>1582</v>
      </c>
      <c r="AA34" s="4"/>
      <c r="AB34" s="24" t="s">
        <v>1583</v>
      </c>
      <c r="AC34" s="4"/>
      <c r="AD34" s="24" t="s">
        <v>1584</v>
      </c>
      <c r="AE34" s="4"/>
      <c r="AG34" s="4"/>
    </row>
    <row r="35" spans="1:33">
      <c r="A35" s="7"/>
      <c r="B35" s="8"/>
      <c r="C35" s="7"/>
      <c r="D35" s="8"/>
      <c r="E35" s="8"/>
      <c r="F35" s="8"/>
      <c r="G35" s="8"/>
      <c r="H35" s="8"/>
      <c r="I35" s="8"/>
      <c r="J35" s="7"/>
      <c r="K35" s="8"/>
      <c r="L35" s="7"/>
      <c r="M35" s="8"/>
      <c r="N35" s="7"/>
      <c r="O35" s="8"/>
      <c r="P35" s="4"/>
      <c r="S35" s="7"/>
      <c r="T35" s="8"/>
      <c r="U35" s="7"/>
      <c r="V35" s="8"/>
      <c r="W35" s="7"/>
      <c r="X35" s="8"/>
      <c r="Y35" s="7"/>
      <c r="Z35" s="8"/>
      <c r="AA35" s="7"/>
      <c r="AB35" s="8"/>
      <c r="AC35" s="7"/>
      <c r="AD35" s="8"/>
      <c r="AE35" s="7"/>
      <c r="AF35" s="8"/>
      <c r="AG35" s="4"/>
    </row>
    <row r="36" spans="1:33">
      <c r="A36" s="4"/>
      <c r="C36" s="4"/>
      <c r="J36" s="4"/>
      <c r="L36" s="134"/>
      <c r="M36" s="135"/>
      <c r="N36" s="134"/>
      <c r="O36" s="135"/>
      <c r="P36" s="4"/>
      <c r="S36" s="134"/>
      <c r="T36" s="135"/>
      <c r="U36" s="134"/>
      <c r="V36" s="135"/>
      <c r="W36" s="134"/>
      <c r="X36" s="135"/>
      <c r="Y36" s="134"/>
      <c r="Z36" s="135"/>
      <c r="AA36" s="134"/>
      <c r="AB36" s="135"/>
      <c r="AC36" s="134"/>
      <c r="AD36" s="135"/>
      <c r="AE36" s="4"/>
      <c r="AG36" s="4"/>
    </row>
    <row r="37" spans="1:33">
      <c r="A37" s="4"/>
      <c r="B37" s="15" t="s">
        <v>676</v>
      </c>
      <c r="C37" s="4"/>
      <c r="E37" t="s">
        <v>1585</v>
      </c>
      <c r="J37" s="4"/>
      <c r="L37" s="134"/>
      <c r="M37" s="135"/>
      <c r="N37" s="134"/>
      <c r="O37" s="135"/>
      <c r="P37" s="4"/>
      <c r="S37" s="134"/>
      <c r="T37" s="135"/>
      <c r="U37" s="134"/>
      <c r="V37" s="135"/>
      <c r="W37" s="134"/>
      <c r="X37" s="135"/>
      <c r="Y37" s="134"/>
      <c r="Z37" s="135"/>
      <c r="AA37" s="134"/>
      <c r="AB37" s="135"/>
      <c r="AC37" s="134"/>
      <c r="AD37" s="135"/>
      <c r="AE37" s="4"/>
      <c r="AF37" s="15" t="s">
        <v>676</v>
      </c>
      <c r="AG37" s="4"/>
    </row>
    <row r="38" spans="1:33">
      <c r="A38" s="7"/>
      <c r="B38" s="8"/>
      <c r="C38" s="7"/>
      <c r="D38" s="8"/>
      <c r="E38" s="8"/>
      <c r="F38" s="8"/>
      <c r="G38" s="8"/>
      <c r="H38" s="8"/>
      <c r="I38" s="8"/>
      <c r="J38" s="7"/>
      <c r="K38" s="8"/>
      <c r="L38" s="136"/>
      <c r="M38" s="137"/>
      <c r="N38" s="136"/>
      <c r="O38" s="137"/>
      <c r="P38" s="4"/>
      <c r="S38" s="134"/>
      <c r="T38" s="135"/>
      <c r="U38" s="134"/>
      <c r="V38" s="135"/>
      <c r="W38" s="134"/>
      <c r="X38" s="135"/>
      <c r="Y38" s="134"/>
      <c r="Z38" s="135"/>
      <c r="AA38" s="134"/>
      <c r="AB38" s="135"/>
      <c r="AC38" s="134"/>
      <c r="AD38" s="135"/>
      <c r="AE38" s="4"/>
      <c r="AG38" s="4"/>
    </row>
    <row r="39" spans="1:33">
      <c r="A39" s="7"/>
      <c r="B39" s="138" t="s">
        <v>677</v>
      </c>
      <c r="C39" s="7"/>
      <c r="D39" s="8" t="s">
        <v>1586</v>
      </c>
      <c r="E39" s="8"/>
      <c r="F39" s="8"/>
      <c r="G39" s="8"/>
      <c r="H39" s="8"/>
      <c r="I39" s="8"/>
      <c r="J39" s="7"/>
      <c r="K39" s="448" t="s">
        <v>2302</v>
      </c>
      <c r="L39" s="7"/>
      <c r="M39" s="140"/>
      <c r="N39" s="141"/>
      <c r="O39" s="140"/>
      <c r="P39" s="4"/>
      <c r="S39" s="4"/>
      <c r="T39" s="142"/>
      <c r="U39" s="4"/>
      <c r="V39" s="142"/>
      <c r="W39" s="4"/>
      <c r="X39" s="142">
        <f>M39</f>
        <v>0</v>
      </c>
      <c r="Y39" s="4"/>
      <c r="Z39" s="142">
        <f>O39</f>
        <v>0</v>
      </c>
      <c r="AA39" s="4"/>
      <c r="AB39" s="142"/>
      <c r="AC39" s="4"/>
      <c r="AD39" s="142"/>
      <c r="AE39" s="4"/>
      <c r="AF39" s="15" t="s">
        <v>677</v>
      </c>
      <c r="AG39" s="4"/>
    </row>
    <row r="40" spans="1:33">
      <c r="A40" s="7"/>
      <c r="B40" s="138" t="s">
        <v>678</v>
      </c>
      <c r="C40" s="7"/>
      <c r="D40" s="8" t="s">
        <v>1587</v>
      </c>
      <c r="E40" s="8"/>
      <c r="F40" s="8"/>
      <c r="G40" s="8"/>
      <c r="H40" s="8"/>
      <c r="I40" s="8"/>
      <c r="J40" s="7"/>
      <c r="K40" s="8"/>
      <c r="L40" s="136"/>
      <c r="M40" s="136"/>
      <c r="N40" s="143"/>
      <c r="O40" s="143"/>
      <c r="P40" s="4"/>
      <c r="S40" s="134"/>
      <c r="T40" s="135"/>
      <c r="U40" s="134"/>
      <c r="V40" s="135"/>
      <c r="W40" s="134"/>
      <c r="X40" s="135"/>
      <c r="Y40" s="134"/>
      <c r="Z40" s="135"/>
      <c r="AA40" s="134"/>
      <c r="AB40" s="135"/>
      <c r="AC40" s="134"/>
      <c r="AD40" s="135"/>
      <c r="AE40" s="144"/>
      <c r="AF40" s="15" t="s">
        <v>678</v>
      </c>
      <c r="AG40" s="4"/>
    </row>
    <row r="41" spans="1:33">
      <c r="A41" s="7"/>
      <c r="B41" s="138" t="s">
        <v>679</v>
      </c>
      <c r="C41" s="7"/>
      <c r="D41" s="8"/>
      <c r="E41" s="8" t="s">
        <v>1588</v>
      </c>
      <c r="F41" s="8"/>
      <c r="G41" s="8"/>
      <c r="H41" s="8"/>
      <c r="I41" s="8"/>
      <c r="J41" s="7"/>
      <c r="K41" s="448" t="s">
        <v>2303</v>
      </c>
      <c r="L41" s="7"/>
      <c r="M41" s="140"/>
      <c r="N41" s="145"/>
      <c r="O41" s="140"/>
      <c r="P41" s="4"/>
      <c r="S41" s="7"/>
      <c r="T41" s="146"/>
      <c r="U41" s="147"/>
      <c r="V41" s="146"/>
      <c r="W41" s="147"/>
      <c r="X41" s="146">
        <f>M41</f>
        <v>0</v>
      </c>
      <c r="Y41" s="7"/>
      <c r="Z41" s="146">
        <f>O41</f>
        <v>0</v>
      </c>
      <c r="AA41" s="147"/>
      <c r="AB41" s="146"/>
      <c r="AC41" s="147"/>
      <c r="AD41" s="146"/>
      <c r="AE41" s="4"/>
      <c r="AF41" s="15" t="s">
        <v>679</v>
      </c>
      <c r="AG41" s="4"/>
    </row>
    <row r="42" spans="1:33">
      <c r="A42" s="7"/>
      <c r="B42" s="138" t="s">
        <v>680</v>
      </c>
      <c r="C42" s="7"/>
      <c r="D42" s="8"/>
      <c r="E42" s="8" t="s">
        <v>1589</v>
      </c>
      <c r="F42" s="8"/>
      <c r="G42" s="8"/>
      <c r="H42" s="8"/>
      <c r="I42" s="8"/>
      <c r="J42" s="7"/>
      <c r="K42" s="448" t="s">
        <v>2303</v>
      </c>
      <c r="L42" s="7"/>
      <c r="M42" s="140"/>
      <c r="N42" s="145"/>
      <c r="O42" s="140"/>
      <c r="P42" s="4"/>
      <c r="S42" s="7"/>
      <c r="T42" s="146"/>
      <c r="U42" s="147"/>
      <c r="V42" s="146"/>
      <c r="W42" s="147"/>
      <c r="X42" s="146">
        <f>M42</f>
        <v>0</v>
      </c>
      <c r="Y42" s="7"/>
      <c r="Z42" s="146">
        <f>O42</f>
        <v>0</v>
      </c>
      <c r="AA42" s="147"/>
      <c r="AB42" s="146"/>
      <c r="AC42" s="147"/>
      <c r="AD42" s="146"/>
      <c r="AE42" s="4"/>
      <c r="AF42" s="15" t="s">
        <v>680</v>
      </c>
      <c r="AG42" s="4"/>
    </row>
    <row r="43" spans="1:33">
      <c r="A43" s="7"/>
      <c r="B43" s="138" t="s">
        <v>681</v>
      </c>
      <c r="C43" s="7"/>
      <c r="D43" s="8"/>
      <c r="E43" s="8" t="s">
        <v>2304</v>
      </c>
      <c r="F43" s="8"/>
      <c r="G43" s="8"/>
      <c r="H43" s="8"/>
      <c r="I43" s="8"/>
      <c r="J43" s="7"/>
      <c r="K43" s="139"/>
      <c r="L43" s="7"/>
      <c r="M43" s="140"/>
      <c r="N43" s="145"/>
      <c r="O43" s="140"/>
      <c r="P43" s="4"/>
      <c r="S43" s="7"/>
      <c r="T43" s="146"/>
      <c r="U43" s="147"/>
      <c r="V43" s="146"/>
      <c r="W43" s="147"/>
      <c r="X43" s="146">
        <f>M43</f>
        <v>0</v>
      </c>
      <c r="Y43" s="7"/>
      <c r="Z43" s="146">
        <f>O43</f>
        <v>0</v>
      </c>
      <c r="AA43" s="147"/>
      <c r="AB43" s="146"/>
      <c r="AC43" s="147"/>
      <c r="AD43" s="146"/>
      <c r="AE43" s="4"/>
      <c r="AF43" s="15" t="s">
        <v>681</v>
      </c>
      <c r="AG43" s="4"/>
    </row>
    <row r="44" spans="1:33">
      <c r="A44" s="7"/>
      <c r="B44" s="138" t="s">
        <v>682</v>
      </c>
      <c r="C44" s="7"/>
      <c r="D44" s="8"/>
      <c r="E44" s="8" t="s">
        <v>1590</v>
      </c>
      <c r="F44" s="8"/>
      <c r="G44" s="8"/>
      <c r="H44" s="8"/>
      <c r="I44" s="8"/>
      <c r="J44" s="7"/>
      <c r="K44" s="139"/>
      <c r="L44" s="7"/>
      <c r="M44" s="140"/>
      <c r="N44" s="145"/>
      <c r="O44" s="140"/>
      <c r="P44" s="4"/>
      <c r="S44" s="7"/>
      <c r="T44" s="146"/>
      <c r="U44" s="147"/>
      <c r="V44" s="146"/>
      <c r="W44" s="147"/>
      <c r="X44" s="146">
        <f>M44</f>
        <v>0</v>
      </c>
      <c r="Y44" s="7"/>
      <c r="Z44" s="146">
        <f>O44</f>
        <v>0</v>
      </c>
      <c r="AA44" s="147"/>
      <c r="AB44" s="146"/>
      <c r="AC44" s="147"/>
      <c r="AD44" s="146"/>
      <c r="AE44" s="4"/>
      <c r="AF44" s="15" t="s">
        <v>682</v>
      </c>
      <c r="AG44" s="4"/>
    </row>
    <row r="45" spans="1:33">
      <c r="A45" s="7"/>
      <c r="B45" s="138" t="s">
        <v>683</v>
      </c>
      <c r="C45" s="7"/>
      <c r="D45" s="8"/>
      <c r="E45" s="8" t="s">
        <v>1591</v>
      </c>
      <c r="F45" s="8"/>
      <c r="G45" s="8"/>
      <c r="H45" s="8"/>
      <c r="I45" s="8"/>
      <c r="J45" s="7"/>
      <c r="K45" s="139"/>
      <c r="L45" s="7"/>
      <c r="M45" s="146"/>
      <c r="N45" s="147"/>
      <c r="O45" s="146"/>
      <c r="P45" s="4"/>
      <c r="S45" s="7"/>
      <c r="T45" s="146"/>
      <c r="U45" s="147"/>
      <c r="V45" s="146"/>
      <c r="W45" s="147"/>
      <c r="X45" s="146"/>
      <c r="Y45" s="147"/>
      <c r="Z45" s="146"/>
      <c r="AA45" s="147"/>
      <c r="AB45" s="146"/>
      <c r="AC45" s="147"/>
      <c r="AD45" s="146"/>
      <c r="AE45" s="4"/>
      <c r="AF45" s="15" t="s">
        <v>683</v>
      </c>
      <c r="AG45" s="4"/>
    </row>
    <row r="46" spans="1:33">
      <c r="A46" s="7"/>
      <c r="B46" s="138" t="s">
        <v>684</v>
      </c>
      <c r="C46" s="7"/>
      <c r="D46" s="8"/>
      <c r="E46" s="8" t="s">
        <v>1592</v>
      </c>
      <c r="F46" s="8"/>
      <c r="G46" s="8"/>
      <c r="H46" s="8"/>
      <c r="I46" s="8"/>
      <c r="J46" s="7"/>
      <c r="K46" s="8"/>
      <c r="L46" s="7"/>
      <c r="M46" s="146"/>
      <c r="N46" s="147"/>
      <c r="O46" s="146"/>
      <c r="P46" s="4"/>
      <c r="S46" s="7"/>
      <c r="T46" s="146"/>
      <c r="U46" s="147"/>
      <c r="V46" s="146"/>
      <c r="W46" s="147"/>
      <c r="X46" s="146"/>
      <c r="Y46" s="147"/>
      <c r="Z46" s="146"/>
      <c r="AA46" s="147"/>
      <c r="AB46" s="146"/>
      <c r="AC46" s="147"/>
      <c r="AD46" s="146"/>
      <c r="AE46" s="4"/>
      <c r="AF46" s="15" t="s">
        <v>684</v>
      </c>
      <c r="AG46" s="4"/>
    </row>
    <row r="47" spans="1:33">
      <c r="A47" s="7"/>
      <c r="B47" s="8"/>
      <c r="C47" s="7"/>
      <c r="D47" s="8"/>
      <c r="E47" s="8"/>
      <c r="F47" s="8" t="s">
        <v>1593</v>
      </c>
      <c r="G47" s="8"/>
      <c r="H47" s="8"/>
      <c r="I47" s="8"/>
      <c r="J47" s="7"/>
      <c r="K47" s="8"/>
      <c r="L47" s="7"/>
      <c r="M47" s="146"/>
      <c r="N47" s="147"/>
      <c r="O47" s="146"/>
      <c r="P47" s="4"/>
      <c r="S47" s="7"/>
      <c r="T47" s="146"/>
      <c r="U47" s="147"/>
      <c r="V47" s="146"/>
      <c r="W47" s="147"/>
      <c r="X47" s="146"/>
      <c r="Y47" s="147"/>
      <c r="Z47" s="146"/>
      <c r="AA47" s="147"/>
      <c r="AB47" s="146"/>
      <c r="AC47" s="147"/>
      <c r="AD47" s="146"/>
      <c r="AE47" s="4"/>
      <c r="AG47" s="4"/>
    </row>
    <row r="48" spans="1:33">
      <c r="A48" s="7"/>
      <c r="B48" s="138" t="s">
        <v>685</v>
      </c>
      <c r="C48" s="7"/>
      <c r="D48" s="8"/>
      <c r="E48" s="8" t="s">
        <v>1594</v>
      </c>
      <c r="F48" s="8"/>
      <c r="G48" s="8"/>
      <c r="H48" s="8"/>
      <c r="I48" s="8"/>
      <c r="J48" s="7"/>
      <c r="K48" s="8"/>
      <c r="L48" s="7"/>
      <c r="M48" s="146"/>
      <c r="N48" s="147"/>
      <c r="O48" s="146"/>
      <c r="P48" s="4"/>
      <c r="S48" s="7"/>
      <c r="T48" s="146"/>
      <c r="U48" s="147"/>
      <c r="V48" s="146"/>
      <c r="W48" s="147"/>
      <c r="X48" s="146"/>
      <c r="Y48" s="147"/>
      <c r="Z48" s="146"/>
      <c r="AA48" s="147"/>
      <c r="AB48" s="146"/>
      <c r="AC48" s="147"/>
      <c r="AD48" s="146"/>
      <c r="AE48" s="4"/>
      <c r="AF48" s="15" t="s">
        <v>685</v>
      </c>
      <c r="AG48" s="4"/>
    </row>
    <row r="49" spans="1:33">
      <c r="A49" s="7"/>
      <c r="B49" s="138" t="s">
        <v>686</v>
      </c>
      <c r="C49" s="7"/>
      <c r="D49" s="8"/>
      <c r="E49" s="8" t="s">
        <v>1595</v>
      </c>
      <c r="F49" s="8"/>
      <c r="G49" s="8"/>
      <c r="H49" s="8"/>
      <c r="I49" s="8"/>
      <c r="J49" s="7"/>
      <c r="K49" s="8"/>
      <c r="L49" s="7"/>
      <c r="M49" s="146"/>
      <c r="N49" s="147"/>
      <c r="O49" s="146"/>
      <c r="P49" s="4"/>
      <c r="S49" s="7"/>
      <c r="T49" s="146"/>
      <c r="U49" s="147"/>
      <c r="V49" s="146"/>
      <c r="W49" s="147"/>
      <c r="X49" s="146"/>
      <c r="Y49" s="147"/>
      <c r="Z49" s="146"/>
      <c r="AA49" s="147"/>
      <c r="AB49" s="146"/>
      <c r="AC49" s="147"/>
      <c r="AD49" s="146"/>
      <c r="AE49" s="4"/>
      <c r="AF49" s="15" t="s">
        <v>686</v>
      </c>
      <c r="AG49" s="4"/>
    </row>
    <row r="50" spans="1:33">
      <c r="A50" s="7"/>
      <c r="B50" s="138" t="s">
        <v>687</v>
      </c>
      <c r="C50" s="7"/>
      <c r="D50" s="8"/>
      <c r="E50" s="8" t="s">
        <v>1596</v>
      </c>
      <c r="F50" s="8"/>
      <c r="G50" s="8"/>
      <c r="H50" s="8"/>
      <c r="I50" s="8"/>
      <c r="J50" s="7"/>
      <c r="K50" s="8"/>
      <c r="L50" s="7"/>
      <c r="M50" s="146"/>
      <c r="N50" s="147"/>
      <c r="O50" s="146"/>
      <c r="P50" s="4"/>
      <c r="S50" s="7"/>
      <c r="T50" s="146"/>
      <c r="U50" s="147"/>
      <c r="V50" s="146"/>
      <c r="W50" s="147"/>
      <c r="X50" s="146"/>
      <c r="Y50" s="147"/>
      <c r="Z50" s="146"/>
      <c r="AA50" s="147"/>
      <c r="AB50" s="146"/>
      <c r="AC50" s="147"/>
      <c r="AD50" s="146"/>
      <c r="AE50" s="4"/>
      <c r="AF50" s="15" t="s">
        <v>687</v>
      </c>
      <c r="AG50" s="4"/>
    </row>
    <row r="51" spans="1:33">
      <c r="A51" s="7"/>
      <c r="B51" s="138" t="s">
        <v>688</v>
      </c>
      <c r="C51" s="7"/>
      <c r="D51" s="8"/>
      <c r="E51" s="8" t="s">
        <v>1597</v>
      </c>
      <c r="F51" s="8"/>
      <c r="G51" s="8"/>
      <c r="H51" s="8"/>
      <c r="I51" s="8"/>
      <c r="J51" s="7"/>
      <c r="K51" s="448" t="s">
        <v>2300</v>
      </c>
      <c r="L51" s="7"/>
      <c r="M51" s="140"/>
      <c r="N51" s="145"/>
      <c r="O51" s="140"/>
      <c r="P51" s="4"/>
      <c r="S51" s="7"/>
      <c r="T51" s="146"/>
      <c r="U51" s="147"/>
      <c r="V51" s="146"/>
      <c r="W51" s="147"/>
      <c r="X51" s="146">
        <f>M51</f>
        <v>0</v>
      </c>
      <c r="Y51" s="7"/>
      <c r="Z51" s="146">
        <f>O51</f>
        <v>0</v>
      </c>
      <c r="AA51" s="147"/>
      <c r="AB51" s="146"/>
      <c r="AC51" s="147"/>
      <c r="AD51" s="146"/>
      <c r="AE51" s="4"/>
      <c r="AF51" s="15" t="s">
        <v>688</v>
      </c>
      <c r="AG51" s="4"/>
    </row>
    <row r="52" spans="1:33">
      <c r="A52" s="7"/>
      <c r="B52" s="138" t="s">
        <v>689</v>
      </c>
      <c r="C52" s="7"/>
      <c r="D52" s="8"/>
      <c r="E52" s="8" t="s">
        <v>1598</v>
      </c>
      <c r="F52" s="8"/>
      <c r="G52" s="8"/>
      <c r="H52" s="8"/>
      <c r="I52" s="8"/>
      <c r="J52" s="7"/>
      <c r="K52" s="448" t="s">
        <v>2300</v>
      </c>
      <c r="L52" s="7"/>
      <c r="M52" s="140"/>
      <c r="N52" s="145"/>
      <c r="O52" s="140"/>
      <c r="P52" s="4"/>
      <c r="S52" s="7"/>
      <c r="T52" s="146"/>
      <c r="U52" s="147"/>
      <c r="V52" s="146"/>
      <c r="W52" s="147"/>
      <c r="X52" s="146">
        <f>M52</f>
        <v>0</v>
      </c>
      <c r="Y52" s="7"/>
      <c r="Z52" s="146">
        <f>O52</f>
        <v>0</v>
      </c>
      <c r="AA52" s="147"/>
      <c r="AB52" s="146"/>
      <c r="AC52" s="147"/>
      <c r="AD52" s="146"/>
      <c r="AE52" s="4"/>
      <c r="AF52" s="15" t="s">
        <v>689</v>
      </c>
      <c r="AG52" s="4"/>
    </row>
    <row r="53" spans="1:33">
      <c r="A53" s="7"/>
      <c r="B53" s="138" t="s">
        <v>690</v>
      </c>
      <c r="C53" s="7"/>
      <c r="D53" s="8"/>
      <c r="E53" s="8"/>
      <c r="F53" s="8" t="s">
        <v>1599</v>
      </c>
      <c r="G53" s="8"/>
      <c r="H53" s="8"/>
      <c r="I53" s="8"/>
      <c r="J53" s="7"/>
      <c r="K53" s="448" t="s">
        <v>2300</v>
      </c>
      <c r="L53" s="7"/>
      <c r="M53" s="140"/>
      <c r="N53" s="145"/>
      <c r="O53" s="140"/>
      <c r="P53" s="4"/>
      <c r="S53" s="7"/>
      <c r="T53" s="146"/>
      <c r="U53" s="147"/>
      <c r="V53" s="146"/>
      <c r="W53" s="147"/>
      <c r="X53" s="146">
        <f>M53</f>
        <v>0</v>
      </c>
      <c r="Y53" s="7"/>
      <c r="Z53" s="146">
        <f>O53</f>
        <v>0</v>
      </c>
      <c r="AA53" s="147"/>
      <c r="AB53" s="146"/>
      <c r="AC53" s="147"/>
      <c r="AD53" s="146"/>
      <c r="AE53" s="4"/>
      <c r="AF53" s="15" t="s">
        <v>690</v>
      </c>
      <c r="AG53" s="4"/>
    </row>
    <row r="54" spans="1:33">
      <c r="A54" s="7"/>
      <c r="B54" s="138" t="s">
        <v>691</v>
      </c>
      <c r="C54" s="7"/>
      <c r="D54" s="8"/>
      <c r="E54" s="8" t="s">
        <v>1600</v>
      </c>
      <c r="F54" s="8"/>
      <c r="G54" s="8"/>
      <c r="H54" s="8"/>
      <c r="I54" s="8"/>
      <c r="J54" s="7"/>
      <c r="K54" s="139"/>
      <c r="L54" s="7"/>
      <c r="M54" s="140"/>
      <c r="N54" s="145"/>
      <c r="O54" s="140"/>
      <c r="P54" s="4"/>
      <c r="S54" s="7"/>
      <c r="T54" s="146"/>
      <c r="U54" s="147"/>
      <c r="V54" s="146"/>
      <c r="W54" s="147"/>
      <c r="X54" s="146">
        <f>M54</f>
        <v>0</v>
      </c>
      <c r="Y54" s="7"/>
      <c r="Z54" s="146">
        <f>O54</f>
        <v>0</v>
      </c>
      <c r="AA54" s="147"/>
      <c r="AB54" s="146"/>
      <c r="AC54" s="147"/>
      <c r="AD54" s="146"/>
      <c r="AE54" s="4"/>
      <c r="AF54" s="15" t="s">
        <v>691</v>
      </c>
      <c r="AG54" s="4"/>
    </row>
    <row r="55" spans="1:33">
      <c r="A55" s="7"/>
      <c r="B55" s="138" t="s">
        <v>692</v>
      </c>
      <c r="C55" s="7"/>
      <c r="D55" s="8"/>
      <c r="E55" s="8" t="s">
        <v>1601</v>
      </c>
      <c r="F55" s="8"/>
      <c r="G55" s="8"/>
      <c r="H55" s="8"/>
      <c r="I55" s="8"/>
      <c r="J55" s="7"/>
      <c r="K55" s="139"/>
      <c r="L55" s="7"/>
      <c r="M55" s="148"/>
      <c r="N55" s="145"/>
      <c r="O55" s="148"/>
      <c r="P55" s="4"/>
      <c r="S55" s="7"/>
      <c r="T55" s="146"/>
      <c r="U55" s="147"/>
      <c r="V55" s="146"/>
      <c r="W55" s="147"/>
      <c r="X55" s="146"/>
      <c r="Y55" s="7"/>
      <c r="Z55" s="146"/>
      <c r="AA55" s="147"/>
      <c r="AB55" s="146"/>
      <c r="AC55" s="147"/>
      <c r="AD55" s="146"/>
      <c r="AE55" s="4"/>
      <c r="AF55" s="15" t="s">
        <v>692</v>
      </c>
      <c r="AG55" s="4"/>
    </row>
    <row r="56" spans="1:33">
      <c r="A56" s="7"/>
      <c r="B56" s="138" t="s">
        <v>693</v>
      </c>
      <c r="C56" s="7"/>
      <c r="D56" s="8"/>
      <c r="E56" s="8" t="s">
        <v>1602</v>
      </c>
      <c r="F56" s="8"/>
      <c r="G56" s="8"/>
      <c r="H56" s="8"/>
      <c r="I56" s="8"/>
      <c r="J56" s="7"/>
      <c r="K56" s="139"/>
      <c r="L56" s="7"/>
      <c r="M56" s="140"/>
      <c r="N56" s="145"/>
      <c r="O56" s="140"/>
      <c r="P56" s="4"/>
      <c r="S56" s="7"/>
      <c r="T56" s="146"/>
      <c r="U56" s="147"/>
      <c r="V56" s="146"/>
      <c r="W56" s="147"/>
      <c r="X56" s="146">
        <f>M56</f>
        <v>0</v>
      </c>
      <c r="Y56" s="7"/>
      <c r="Z56" s="146">
        <f>O56</f>
        <v>0</v>
      </c>
      <c r="AA56" s="147"/>
      <c r="AB56" s="146"/>
      <c r="AC56" s="147"/>
      <c r="AD56" s="146"/>
      <c r="AE56" s="4"/>
      <c r="AF56" s="15" t="s">
        <v>693</v>
      </c>
      <c r="AG56" s="4"/>
    </row>
    <row r="57" spans="1:33">
      <c r="A57" s="7"/>
      <c r="B57" s="138" t="s">
        <v>694</v>
      </c>
      <c r="C57" s="7"/>
      <c r="D57" s="8"/>
      <c r="E57" s="8" t="s">
        <v>1604</v>
      </c>
      <c r="F57" s="8"/>
      <c r="G57" s="8"/>
      <c r="H57" s="8"/>
      <c r="I57" s="8"/>
      <c r="J57" s="7"/>
      <c r="K57" s="8"/>
      <c r="L57" s="7"/>
      <c r="M57" s="146"/>
      <c r="N57" s="147"/>
      <c r="O57" s="146"/>
      <c r="P57" s="4"/>
      <c r="S57" s="7"/>
      <c r="T57" s="146"/>
      <c r="U57" s="147"/>
      <c r="V57" s="146"/>
      <c r="W57" s="147"/>
      <c r="X57" s="146"/>
      <c r="Y57" s="7"/>
      <c r="Z57" s="146"/>
      <c r="AA57" s="147"/>
      <c r="AB57" s="146"/>
      <c r="AC57" s="147"/>
      <c r="AD57" s="146"/>
      <c r="AE57" s="4"/>
      <c r="AF57" s="15" t="s">
        <v>694</v>
      </c>
      <c r="AG57" s="4"/>
    </row>
    <row r="58" spans="1:33">
      <c r="A58" s="7"/>
      <c r="B58" s="138" t="s">
        <v>695</v>
      </c>
      <c r="C58" s="7"/>
      <c r="D58" s="8"/>
      <c r="E58" s="8" t="s">
        <v>1605</v>
      </c>
      <c r="F58" s="8"/>
      <c r="G58" s="8"/>
      <c r="H58" s="8"/>
      <c r="I58" s="8"/>
      <c r="J58" s="7"/>
      <c r="K58" s="8"/>
      <c r="L58" s="7"/>
      <c r="M58" s="146"/>
      <c r="N58" s="147"/>
      <c r="O58" s="146"/>
      <c r="P58" s="4"/>
      <c r="S58" s="7"/>
      <c r="T58" s="146"/>
      <c r="U58" s="147"/>
      <c r="V58" s="146"/>
      <c r="W58" s="147"/>
      <c r="X58" s="146"/>
      <c r="Y58" s="7"/>
      <c r="Z58" s="146"/>
      <c r="AA58" s="147"/>
      <c r="AB58" s="146"/>
      <c r="AC58" s="147"/>
      <c r="AD58" s="146"/>
      <c r="AE58" s="4"/>
      <c r="AF58" s="15" t="s">
        <v>695</v>
      </c>
      <c r="AG58" s="4"/>
    </row>
    <row r="59" spans="1:33">
      <c r="A59" s="7"/>
      <c r="B59" s="138" t="s">
        <v>696</v>
      </c>
      <c r="C59" s="7"/>
      <c r="D59" s="8"/>
      <c r="E59" s="8" t="s">
        <v>1606</v>
      </c>
      <c r="F59" s="8"/>
      <c r="G59" s="8"/>
      <c r="H59" s="8"/>
      <c r="I59" s="8"/>
      <c r="J59" s="7"/>
      <c r="K59" s="8"/>
      <c r="L59" s="7"/>
      <c r="M59" s="146"/>
      <c r="N59" s="147"/>
      <c r="O59" s="146"/>
      <c r="P59" s="4"/>
      <c r="S59" s="7"/>
      <c r="T59" s="146"/>
      <c r="U59" s="147"/>
      <c r="V59" s="146"/>
      <c r="W59" s="147"/>
      <c r="X59" s="146"/>
      <c r="Y59" s="7"/>
      <c r="Z59" s="146"/>
      <c r="AA59" s="147"/>
      <c r="AB59" s="146"/>
      <c r="AC59" s="147"/>
      <c r="AD59" s="146"/>
      <c r="AE59" s="4"/>
      <c r="AF59" s="15" t="s">
        <v>696</v>
      </c>
      <c r="AG59" s="4"/>
    </row>
    <row r="60" spans="1:33">
      <c r="A60" s="7"/>
      <c r="B60" s="138" t="s">
        <v>697</v>
      </c>
      <c r="C60" s="7"/>
      <c r="D60" s="8"/>
      <c r="E60" s="8" t="s">
        <v>1607</v>
      </c>
      <c r="F60" s="8"/>
      <c r="G60" s="8"/>
      <c r="H60" s="8"/>
      <c r="I60" s="8"/>
      <c r="J60" s="7"/>
      <c r="K60" s="8"/>
      <c r="L60" s="7"/>
      <c r="M60" s="146"/>
      <c r="N60" s="147"/>
      <c r="O60" s="146"/>
      <c r="P60" s="4"/>
      <c r="S60" s="7"/>
      <c r="T60" s="146"/>
      <c r="U60" s="147"/>
      <c r="V60" s="146"/>
      <c r="W60" s="147"/>
      <c r="X60" s="146"/>
      <c r="Y60" s="7"/>
      <c r="Z60" s="146"/>
      <c r="AA60" s="147"/>
      <c r="AB60" s="146"/>
      <c r="AC60" s="147"/>
      <c r="AD60" s="146"/>
      <c r="AE60" s="4"/>
      <c r="AF60" s="15" t="s">
        <v>697</v>
      </c>
      <c r="AG60" s="4"/>
    </row>
    <row r="61" spans="1:33">
      <c r="A61" s="7"/>
      <c r="B61" s="138" t="s">
        <v>698</v>
      </c>
      <c r="C61" s="7"/>
      <c r="D61" s="8"/>
      <c r="E61" s="8" t="s">
        <v>1608</v>
      </c>
      <c r="F61" s="8"/>
      <c r="G61" s="8"/>
      <c r="H61" s="8"/>
      <c r="I61" s="8"/>
      <c r="J61" s="7"/>
      <c r="K61" s="8"/>
      <c r="L61" s="7"/>
      <c r="M61" s="146">
        <f>SUM(M41:M56)</f>
        <v>0</v>
      </c>
      <c r="N61" s="147"/>
      <c r="O61" s="146">
        <f>SUM(O41:O56)</f>
        <v>0</v>
      </c>
      <c r="P61" s="4"/>
      <c r="S61" s="7"/>
      <c r="T61" s="146"/>
      <c r="U61" s="147"/>
      <c r="V61" s="146"/>
      <c r="W61" s="147"/>
      <c r="X61" s="146">
        <f>M61</f>
        <v>0</v>
      </c>
      <c r="Y61" s="7"/>
      <c r="Z61" s="146">
        <f>O61</f>
        <v>0</v>
      </c>
      <c r="AA61" s="147"/>
      <c r="AB61" s="146"/>
      <c r="AC61" s="147"/>
      <c r="AD61" s="146"/>
      <c r="AE61" s="4"/>
      <c r="AF61" s="15" t="s">
        <v>698</v>
      </c>
      <c r="AG61" s="4"/>
    </row>
    <row r="62" spans="1:33">
      <c r="A62" s="7"/>
      <c r="B62" s="8"/>
      <c r="C62" s="7"/>
      <c r="D62" s="8"/>
      <c r="E62" s="8"/>
      <c r="F62" s="8" t="s">
        <v>1609</v>
      </c>
      <c r="G62" s="8"/>
      <c r="H62" s="8"/>
      <c r="I62" s="8"/>
      <c r="J62" s="7"/>
      <c r="K62" s="8"/>
      <c r="L62" s="7"/>
      <c r="M62" s="146"/>
      <c r="N62" s="147"/>
      <c r="O62" s="146"/>
      <c r="P62" s="4"/>
      <c r="S62" s="7"/>
      <c r="T62" s="146"/>
      <c r="U62" s="147"/>
      <c r="V62" s="146"/>
      <c r="W62" s="147"/>
      <c r="X62" s="146"/>
      <c r="Y62" s="7"/>
      <c r="Z62" s="146"/>
      <c r="AA62" s="147"/>
      <c r="AB62" s="146"/>
      <c r="AC62" s="147"/>
      <c r="AD62" s="146"/>
      <c r="AE62" s="4"/>
      <c r="AG62" s="4"/>
    </row>
    <row r="63" spans="1:33">
      <c r="A63" s="7"/>
      <c r="B63" s="138" t="s">
        <v>699</v>
      </c>
      <c r="C63" s="7"/>
      <c r="D63" s="8"/>
      <c r="E63" s="8" t="s">
        <v>1610</v>
      </c>
      <c r="F63" s="8"/>
      <c r="G63" s="8"/>
      <c r="H63" s="8"/>
      <c r="I63" s="8"/>
      <c r="J63" s="7"/>
      <c r="K63" s="8"/>
      <c r="L63" s="7"/>
      <c r="M63" s="146">
        <f>M39-M61</f>
        <v>0</v>
      </c>
      <c r="N63" s="147"/>
      <c r="O63" s="146">
        <f>O39-O61</f>
        <v>0</v>
      </c>
      <c r="P63" s="4"/>
      <c r="S63" s="7"/>
      <c r="T63" s="146"/>
      <c r="U63" s="147"/>
      <c r="V63" s="146"/>
      <c r="W63" s="147"/>
      <c r="X63" s="146">
        <f>M63</f>
        <v>0</v>
      </c>
      <c r="Y63" s="7"/>
      <c r="Z63" s="146">
        <f>O63</f>
        <v>0</v>
      </c>
      <c r="AA63" s="147"/>
      <c r="AB63" s="146"/>
      <c r="AC63" s="147"/>
      <c r="AD63" s="146"/>
      <c r="AE63" s="4"/>
      <c r="AF63" s="15" t="s">
        <v>699</v>
      </c>
      <c r="AG63" s="4"/>
    </row>
    <row r="64" spans="1:33">
      <c r="A64" s="7"/>
      <c r="B64" s="8"/>
      <c r="C64" s="7"/>
      <c r="D64" s="8"/>
      <c r="E64" s="8"/>
      <c r="F64" s="8" t="s">
        <v>1611</v>
      </c>
      <c r="G64" s="8"/>
      <c r="H64" s="8"/>
      <c r="I64" s="8"/>
      <c r="J64" s="7"/>
      <c r="K64" s="8"/>
      <c r="L64" s="7"/>
      <c r="M64" s="8"/>
      <c r="N64" s="147"/>
      <c r="O64" s="8"/>
      <c r="P64" s="4"/>
      <c r="S64" s="7"/>
      <c r="T64" s="146"/>
      <c r="U64" s="147"/>
      <c r="V64" s="146"/>
      <c r="W64" s="147"/>
      <c r="X64" s="8"/>
      <c r="Y64" s="147"/>
      <c r="Z64" s="8"/>
      <c r="AA64" s="147"/>
      <c r="AB64" s="146"/>
      <c r="AC64" s="147"/>
      <c r="AD64" s="146"/>
      <c r="AE64" s="4"/>
      <c r="AG64" s="4"/>
    </row>
    <row r="65" spans="1:33">
      <c r="A65" s="7"/>
      <c r="B65" s="8"/>
      <c r="C65" s="7"/>
      <c r="D65" s="8"/>
      <c r="E65" s="8"/>
      <c r="F65" s="8"/>
      <c r="G65" s="8"/>
      <c r="H65" s="8"/>
      <c r="I65" s="8"/>
      <c r="J65" s="7"/>
      <c r="K65" s="8"/>
      <c r="L65" s="7"/>
      <c r="M65" s="146"/>
      <c r="N65" s="147"/>
      <c r="O65" s="146"/>
      <c r="P65" s="4"/>
      <c r="S65" s="7"/>
      <c r="T65" s="146"/>
      <c r="U65" s="147"/>
      <c r="V65" s="146"/>
      <c r="W65" s="147"/>
      <c r="X65" s="146"/>
      <c r="Y65" s="147"/>
      <c r="Z65" s="146"/>
      <c r="AA65" s="147"/>
      <c r="AB65" s="8"/>
      <c r="AC65" s="147"/>
      <c r="AD65" s="8"/>
      <c r="AE65" s="7"/>
      <c r="AF65" s="8"/>
      <c r="AG65" s="4"/>
    </row>
    <row r="66" spans="1:33">
      <c r="T66" s="142"/>
      <c r="U66" s="142"/>
      <c r="V66" s="142"/>
      <c r="W66" s="142"/>
      <c r="X66" s="142"/>
      <c r="Y66" s="142"/>
      <c r="Z66" s="142"/>
      <c r="AA66" s="142"/>
      <c r="AB66" s="142"/>
      <c r="AC66" s="142"/>
      <c r="AD66" s="142"/>
    </row>
    <row r="67" spans="1:33">
      <c r="T67" s="142"/>
      <c r="U67" s="142"/>
      <c r="V67" s="142"/>
      <c r="W67" s="142"/>
      <c r="X67" s="142"/>
      <c r="Y67" s="142"/>
      <c r="Z67" s="142"/>
      <c r="AA67" s="142"/>
      <c r="AB67" s="142"/>
      <c r="AC67" s="142"/>
      <c r="AD67" s="142"/>
    </row>
    <row r="68" spans="1:33">
      <c r="AD68" s="142"/>
    </row>
    <row r="69" spans="1:33">
      <c r="AD69" s="142"/>
    </row>
    <row r="70" spans="1:33">
      <c r="AD70" s="142"/>
    </row>
    <row r="72" spans="1:33">
      <c r="I72" s="24"/>
      <c r="O72" s="15" t="s">
        <v>420</v>
      </c>
      <c r="Z72" s="24"/>
      <c r="AD72" s="24"/>
      <c r="AF72" s="15" t="s">
        <v>421</v>
      </c>
    </row>
    <row r="73" spans="1:33">
      <c r="O73" s="17"/>
      <c r="AD73" s="263"/>
      <c r="AE73" s="704"/>
      <c r="AF73" s="703"/>
    </row>
    <row r="121" spans="23:23">
      <c r="W121" s="149"/>
    </row>
  </sheetData>
  <customSheetViews>
    <customSheetView guid="{3336704C-C86D-41A0-9B04-03A25221C3F1}" scale="87" colorId="22" showPageBreaks="1" printArea="1" showRuler="0" topLeftCell="A22">
      <selection activeCell="AD8" sqref="AD8"/>
      <pageMargins left="0.5" right="0.5" top="0.5" bottom="0.55000000000000004" header="0.5" footer="0.5"/>
      <pageSetup scale="65" fitToWidth="3" orientation="portrait" r:id="rId1"/>
      <headerFooter alignWithMargins="0"/>
    </customSheetView>
    <customSheetView guid="{186A0260-DB8C-42F6-ADCE-9C35D9933D5B}" scale="87" colorId="22" showRuler="0" topLeftCell="B1">
      <selection activeCell="AD8" sqref="AD8"/>
      <pageMargins left="0.5" right="0.5" top="0.5" bottom="0.55000000000000004" header="0.5" footer="0.5"/>
      <pageSetup scale="65" fitToWidth="3" orientation="portrait" r:id="rId2"/>
      <headerFooter alignWithMargins="0"/>
    </customSheetView>
    <customSheetView guid="{0F9397AA-B4ED-47EF-BC79-BFEC0D3E0701}" scale="87" colorId="22" showPageBreaks="1" printArea="1" showRuler="0" topLeftCell="N1">
      <selection activeCell="Z24" sqref="Z24"/>
      <pageMargins left="0.5" right="0.5" top="0.5" bottom="0.55000000000000004" header="0.5" footer="0.5"/>
      <pageSetup scale="65" fitToWidth="3" orientation="portrait" r:id="rId3"/>
      <headerFooter alignWithMargins="0"/>
    </customSheetView>
    <customSheetView guid="{CCA0C3E2-B2E2-4226-9654-0AB73CE002E7}" scale="87" colorId="22" showPageBreaks="1" printArea="1" showRuler="0" topLeftCell="U51">
      <selection activeCell="AD73" sqref="AD73"/>
      <pageMargins left="0.5" right="0.5" top="0.5" bottom="0.55000000000000004" header="0.5" footer="0.5"/>
      <pageSetup scale="65" fitToWidth="3" orientation="portrait" r:id="rId4"/>
      <headerFooter alignWithMargins="0"/>
    </customSheetView>
    <customSheetView guid="{56D44596-4A75-4B45-B852-2389F2F06E07}" scale="87" colorId="22" showRuler="0" topLeftCell="U51">
      <selection activeCell="AD73" sqref="AD73"/>
      <pageMargins left="0.5" right="0.5" top="0.5" bottom="0.55000000000000004" header="0.5" footer="0.5"/>
      <pageSetup scale="65" fitToWidth="3" orientation="portrait" r:id="rId5"/>
      <headerFooter alignWithMargins="0"/>
    </customSheetView>
    <customSheetView guid="{D5B5BADA-8EBF-4C10-97E9-D8DAB5586B34}" scale="87" colorId="22" showPageBreaks="1" printArea="1" showRuler="0" topLeftCell="B1">
      <selection activeCell="AD8" sqref="AD8"/>
      <pageMargins left="0.5" right="0.5" top="0.5" bottom="0.55000000000000004" header="0.5" footer="0.5"/>
      <pageSetup scale="65" fitToWidth="3" orientation="portrait" r:id="rId6"/>
      <headerFooter alignWithMargins="0"/>
    </customSheetView>
  </customSheetViews>
  <phoneticPr fontId="0" type="noConversion"/>
  <pageMargins left="0.5" right="0.5" top="0.5" bottom="0.55000000000000004" header="0.5" footer="0.5"/>
  <pageSetup scale="65" fitToWidth="3" orientation="portrait"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ransitionEntry="1">
    <pageSetUpPr fitToPage="1"/>
  </sheetPr>
  <dimension ref="B3:AM77"/>
  <sheetViews>
    <sheetView defaultGridColor="0" colorId="22" zoomScale="87" workbookViewId="0">
      <selection activeCell="N6" sqref="N6"/>
    </sheetView>
  </sheetViews>
  <sheetFormatPr defaultColWidth="9.77734375" defaultRowHeight="15"/>
  <cols>
    <col min="1" max="1" width="4.77734375" customWidth="1"/>
    <col min="2" max="2" width="1.77734375" customWidth="1"/>
    <col min="3" max="3" width="4.77734375" customWidth="1"/>
    <col min="4" max="4" width="1.77734375" customWidth="1"/>
    <col min="5" max="6" width="2.77734375" customWidth="1"/>
    <col min="7" max="7" width="28.77734375" customWidth="1"/>
    <col min="8" max="8" width="1.77734375" customWidth="1"/>
    <col min="9" max="9" width="16.77734375" customWidth="1"/>
    <col min="10" max="10" width="7.77734375" customWidth="1"/>
    <col min="11" max="11" width="1.77734375" customWidth="1"/>
    <col min="12" max="12" width="11.77734375" customWidth="1"/>
    <col min="13" max="13" width="1.77734375" customWidth="1"/>
    <col min="14" max="14" width="15.77734375" customWidth="1"/>
    <col min="15" max="15" width="1.77734375" customWidth="1"/>
    <col min="16" max="16" width="17.33203125" customWidth="1"/>
    <col min="17" max="17" width="1.77734375" customWidth="1"/>
    <col min="18" max="18" width="16.21875" customWidth="1"/>
    <col min="19" max="19" width="12.77734375" customWidth="1"/>
    <col min="20" max="20" width="1.77734375" customWidth="1"/>
    <col min="21" max="21" width="15.33203125" customWidth="1"/>
    <col min="22" max="22" width="1.77734375" customWidth="1"/>
    <col min="23" max="23" width="10.77734375" customWidth="1"/>
    <col min="34" max="34" width="1.77734375" customWidth="1"/>
    <col min="35" max="35" width="4.77734375" customWidth="1"/>
    <col min="36" max="36" width="1.77734375" customWidth="1"/>
    <col min="37" max="37" width="17.77734375" customWidth="1"/>
    <col min="40" max="40" width="1.77734375" customWidth="1"/>
    <col min="41" max="41" width="19.77734375" customWidth="1"/>
    <col min="42" max="42" width="16.77734375" customWidth="1"/>
    <col min="43" max="43" width="1.77734375" customWidth="1"/>
    <col min="44" max="44" width="11.77734375" customWidth="1"/>
    <col min="45" max="45" width="1.77734375" customWidth="1"/>
    <col min="46" max="46" width="17.77734375" customWidth="1"/>
    <col min="47" max="47" width="1.77734375" customWidth="1"/>
    <col min="48" max="48" width="17.77734375" customWidth="1"/>
    <col min="49" max="49" width="1.77734375" customWidth="1"/>
  </cols>
  <sheetData>
    <row r="3" spans="2:39">
      <c r="B3" s="8"/>
      <c r="C3" s="8"/>
      <c r="D3" s="8"/>
      <c r="E3" s="8"/>
      <c r="F3" s="8"/>
      <c r="G3" s="8"/>
      <c r="H3" s="8"/>
      <c r="I3" s="8"/>
      <c r="J3" s="8"/>
      <c r="K3" s="8"/>
      <c r="L3" s="8"/>
      <c r="M3" s="8"/>
      <c r="N3" s="8"/>
      <c r="O3" s="8"/>
      <c r="P3" s="8"/>
    </row>
    <row r="4" spans="2:39">
      <c r="B4" s="4"/>
      <c r="C4" t="s">
        <v>494</v>
      </c>
      <c r="H4" s="4"/>
      <c r="I4" t="s">
        <v>495</v>
      </c>
      <c r="M4" s="4"/>
      <c r="N4" t="s">
        <v>496</v>
      </c>
      <c r="O4" s="4"/>
      <c r="P4" t="s">
        <v>497</v>
      </c>
      <c r="Q4" s="4"/>
    </row>
    <row r="5" spans="2:39">
      <c r="B5" s="4"/>
      <c r="H5" s="4"/>
      <c r="I5" s="17" t="s">
        <v>498</v>
      </c>
      <c r="M5" s="4"/>
      <c r="N5" t="s">
        <v>499</v>
      </c>
      <c r="O5" s="4"/>
      <c r="Q5" s="4"/>
    </row>
    <row r="6" spans="2:39">
      <c r="B6" s="4"/>
      <c r="C6" t="str">
        <f>'pg. 1'!$D$10</f>
        <v>[Utility Name]</v>
      </c>
      <c r="H6" s="4"/>
      <c r="I6" t="s">
        <v>471</v>
      </c>
      <c r="M6" s="4"/>
      <c r="N6" s="933" t="str">
        <f>'pg. 1'!$O$31</f>
        <v>03/30/2025</v>
      </c>
      <c r="O6" s="11"/>
      <c r="P6" s="18" t="str">
        <f>'pg. 1'!$M$10</f>
        <v xml:space="preserve">   December 31, 2024</v>
      </c>
      <c r="Q6" s="4"/>
    </row>
    <row r="7" spans="2:39">
      <c r="B7" s="7"/>
      <c r="C7" s="8"/>
      <c r="D7" s="8"/>
      <c r="E7" s="8"/>
      <c r="F7" s="8"/>
      <c r="G7" s="8"/>
      <c r="H7" s="7"/>
      <c r="I7" s="8"/>
      <c r="J7" s="8"/>
      <c r="K7" s="8"/>
      <c r="L7" s="8"/>
      <c r="M7" s="7"/>
      <c r="N7" s="8"/>
      <c r="O7" s="7"/>
      <c r="P7" s="8"/>
      <c r="Q7" s="4"/>
    </row>
    <row r="8" spans="2:39">
      <c r="B8" s="4"/>
      <c r="Q8" s="4"/>
    </row>
    <row r="9" spans="2:39" ht="15.75">
      <c r="B9" s="4"/>
      <c r="C9" s="133" t="s">
        <v>1395</v>
      </c>
      <c r="D9" s="31"/>
      <c r="E9" s="31"/>
      <c r="F9" s="31"/>
      <c r="G9" s="31"/>
      <c r="H9" s="31"/>
      <c r="I9" s="31"/>
      <c r="J9" s="31"/>
      <c r="K9" s="31"/>
      <c r="L9" s="31"/>
      <c r="M9" s="31"/>
      <c r="N9" s="31"/>
      <c r="O9" s="31"/>
      <c r="P9" s="31"/>
      <c r="Q9" s="4"/>
    </row>
    <row r="10" spans="2:39">
      <c r="B10" s="7"/>
      <c r="C10" s="8"/>
      <c r="D10" s="8"/>
      <c r="E10" s="8"/>
      <c r="F10" s="8"/>
      <c r="G10" s="8"/>
      <c r="H10" s="8"/>
      <c r="I10" s="8"/>
      <c r="J10" s="8"/>
      <c r="K10" s="8"/>
      <c r="L10" s="8"/>
      <c r="M10" s="8"/>
      <c r="N10" s="8"/>
      <c r="O10" s="8"/>
      <c r="P10" s="8"/>
      <c r="Q10" s="4"/>
    </row>
    <row r="11" spans="2:39">
      <c r="B11" s="4"/>
      <c r="D11" s="4"/>
      <c r="K11" s="4"/>
      <c r="M11" s="4"/>
      <c r="Q11" s="4"/>
    </row>
    <row r="12" spans="2:39">
      <c r="B12" s="4"/>
      <c r="D12" s="4"/>
      <c r="K12" s="4"/>
      <c r="M12" s="4"/>
      <c r="N12" s="31" t="s">
        <v>1571</v>
      </c>
      <c r="O12" s="31"/>
      <c r="P12" s="31"/>
      <c r="Q12" s="4"/>
    </row>
    <row r="13" spans="2:39">
      <c r="B13" s="4"/>
      <c r="D13" s="4"/>
      <c r="K13" s="4"/>
      <c r="L13" s="24" t="s">
        <v>1575</v>
      </c>
      <c r="M13" s="7"/>
      <c r="N13" s="8"/>
      <c r="O13" s="8"/>
      <c r="P13" s="8"/>
      <c r="Q13" s="4"/>
    </row>
    <row r="14" spans="2:39">
      <c r="B14" s="4"/>
      <c r="C14" s="24" t="s">
        <v>752</v>
      </c>
      <c r="D14" s="4"/>
      <c r="E14" s="31" t="s">
        <v>1576</v>
      </c>
      <c r="F14" s="31"/>
      <c r="G14" s="31"/>
      <c r="H14" s="31"/>
      <c r="I14" s="31"/>
      <c r="J14" s="31"/>
      <c r="K14" s="4"/>
      <c r="L14" s="24" t="s">
        <v>1577</v>
      </c>
      <c r="M14" s="4"/>
      <c r="O14" s="4"/>
      <c r="Q14" s="4"/>
    </row>
    <row r="15" spans="2:39">
      <c r="B15" s="4"/>
      <c r="C15" t="s">
        <v>753</v>
      </c>
      <c r="D15" s="4"/>
      <c r="E15" s="31"/>
      <c r="F15" s="31"/>
      <c r="G15" s="31"/>
      <c r="H15" s="31"/>
      <c r="I15" s="31"/>
      <c r="J15" s="31"/>
      <c r="K15" s="4"/>
      <c r="L15" s="24" t="s">
        <v>2499</v>
      </c>
      <c r="M15" s="4"/>
      <c r="N15" s="24" t="s">
        <v>1578</v>
      </c>
      <c r="O15" s="4"/>
      <c r="P15" s="24" t="s">
        <v>1579</v>
      </c>
      <c r="Q15" s="4"/>
    </row>
    <row r="16" spans="2:39">
      <c r="B16" s="4"/>
      <c r="D16" s="4"/>
      <c r="E16" s="31"/>
      <c r="F16" s="31"/>
      <c r="G16" s="31"/>
      <c r="H16" s="31"/>
      <c r="I16" s="31"/>
      <c r="J16" s="31"/>
      <c r="K16" s="4"/>
      <c r="M16" s="4"/>
      <c r="O16" s="4"/>
      <c r="Q16" s="4"/>
      <c r="R16" s="150"/>
      <c r="S16" s="150"/>
      <c r="T16" s="150"/>
      <c r="U16" s="150"/>
      <c r="V16" s="150"/>
      <c r="W16" s="150"/>
      <c r="X16" s="150"/>
      <c r="Y16" s="150"/>
      <c r="Z16" s="150"/>
      <c r="AA16" s="150"/>
      <c r="AB16" s="150"/>
      <c r="AC16" s="150"/>
      <c r="AD16" s="150"/>
      <c r="AE16" s="150"/>
      <c r="AF16" s="150"/>
      <c r="AG16" s="150"/>
      <c r="AH16" s="150"/>
      <c r="AI16" s="150"/>
      <c r="AJ16" s="150"/>
      <c r="AK16" s="150"/>
      <c r="AL16" s="150"/>
      <c r="AM16" s="150"/>
    </row>
    <row r="17" spans="2:39" ht="15.75">
      <c r="B17" s="4"/>
      <c r="D17" s="4"/>
      <c r="E17" s="31" t="s">
        <v>739</v>
      </c>
      <c r="F17" s="31"/>
      <c r="G17" s="31"/>
      <c r="H17" s="31"/>
      <c r="I17" s="31"/>
      <c r="J17" s="31"/>
      <c r="K17" s="4"/>
      <c r="L17" s="24" t="s">
        <v>2508</v>
      </c>
      <c r="M17" s="4"/>
      <c r="N17" s="24" t="s">
        <v>675</v>
      </c>
      <c r="O17" s="4"/>
      <c r="P17" s="24" t="s">
        <v>741</v>
      </c>
      <c r="Q17" s="4"/>
      <c r="R17" s="150"/>
      <c r="S17" s="151"/>
      <c r="T17" s="150"/>
      <c r="U17" s="151"/>
      <c r="V17" s="150"/>
      <c r="W17" s="150"/>
      <c r="X17" s="150"/>
      <c r="Y17" s="150"/>
      <c r="Z17" s="150"/>
      <c r="AA17" s="150"/>
      <c r="AB17" s="150"/>
      <c r="AC17" s="150"/>
      <c r="AD17" s="150"/>
      <c r="AE17" s="150"/>
      <c r="AF17" s="150"/>
      <c r="AG17" s="150"/>
      <c r="AH17" s="150"/>
      <c r="AI17" s="150"/>
      <c r="AJ17" s="150"/>
      <c r="AK17" s="150"/>
      <c r="AL17" s="150"/>
      <c r="AM17" s="150"/>
    </row>
    <row r="18" spans="2:39">
      <c r="B18" s="7"/>
      <c r="C18" s="8"/>
      <c r="D18" s="7"/>
      <c r="E18" s="8"/>
      <c r="F18" s="8"/>
      <c r="G18" s="8"/>
      <c r="H18" s="8"/>
      <c r="I18" s="8"/>
      <c r="J18" s="8"/>
      <c r="K18" s="7"/>
      <c r="L18" s="8"/>
      <c r="M18" s="7"/>
      <c r="N18" s="8"/>
      <c r="O18" s="7"/>
      <c r="P18" s="8"/>
      <c r="Q18" s="4"/>
      <c r="R18" s="150"/>
      <c r="S18" s="150"/>
      <c r="T18" s="150"/>
      <c r="U18" s="150"/>
      <c r="V18" s="150"/>
      <c r="W18" s="150"/>
      <c r="X18" s="150"/>
      <c r="Y18" s="150"/>
      <c r="Z18" s="150"/>
      <c r="AA18" s="150"/>
      <c r="AB18" s="150"/>
      <c r="AC18" s="150"/>
      <c r="AD18" s="150"/>
      <c r="AE18" s="150"/>
      <c r="AF18" s="150"/>
      <c r="AG18" s="150"/>
      <c r="AH18" s="150"/>
      <c r="AI18" s="150"/>
      <c r="AJ18" s="150"/>
      <c r="AK18" s="150"/>
      <c r="AL18" s="150"/>
      <c r="AM18" s="150"/>
    </row>
    <row r="19" spans="2:39">
      <c r="B19" s="4"/>
      <c r="C19">
        <v>25</v>
      </c>
      <c r="D19" s="152"/>
      <c r="E19" s="153" t="s">
        <v>2308</v>
      </c>
      <c r="F19" s="153"/>
      <c r="G19" s="153"/>
      <c r="H19" s="153"/>
      <c r="I19" s="153"/>
      <c r="J19" s="153"/>
      <c r="K19" s="152"/>
      <c r="L19" s="153" t="s">
        <v>492</v>
      </c>
      <c r="M19" s="152"/>
      <c r="N19" s="154"/>
      <c r="O19" s="152"/>
      <c r="P19" s="155"/>
      <c r="Q19" s="4"/>
      <c r="R19" s="156"/>
      <c r="S19" s="150"/>
      <c r="T19" s="150"/>
      <c r="U19" s="157"/>
      <c r="V19" s="150"/>
      <c r="W19" s="158"/>
      <c r="X19" s="150"/>
      <c r="Y19" s="150"/>
      <c r="Z19" s="150"/>
      <c r="AA19" s="150"/>
      <c r="AB19" s="150"/>
      <c r="AC19" s="150"/>
      <c r="AD19" s="150"/>
      <c r="AE19" s="150"/>
      <c r="AF19" s="150"/>
      <c r="AG19" s="150"/>
      <c r="AH19" s="150"/>
      <c r="AI19" s="150"/>
      <c r="AJ19" s="150"/>
      <c r="AK19" s="150"/>
      <c r="AL19" s="150"/>
      <c r="AM19" s="150"/>
    </row>
    <row r="20" spans="2:39">
      <c r="B20" s="4"/>
      <c r="C20">
        <v>26</v>
      </c>
      <c r="D20" s="152"/>
      <c r="E20" s="159" t="s">
        <v>1612</v>
      </c>
      <c r="F20" s="160"/>
      <c r="G20" s="160"/>
      <c r="H20" s="160"/>
      <c r="I20" s="160"/>
      <c r="J20" s="160"/>
      <c r="K20" s="152"/>
      <c r="L20" s="153"/>
      <c r="M20" s="161"/>
      <c r="N20" s="162"/>
      <c r="O20" s="161"/>
      <c r="P20" s="163"/>
      <c r="Q20" s="4"/>
      <c r="R20" s="164"/>
      <c r="S20" s="150"/>
      <c r="T20" s="150"/>
      <c r="U20" s="165"/>
      <c r="V20" s="150"/>
      <c r="W20" s="150"/>
      <c r="X20" s="150"/>
      <c r="Y20" s="150"/>
      <c r="Z20" s="150"/>
      <c r="AA20" s="150"/>
      <c r="AB20" s="150"/>
      <c r="AC20" s="150"/>
      <c r="AD20" s="150"/>
      <c r="AE20" s="150"/>
      <c r="AF20" s="150"/>
      <c r="AG20" s="150"/>
      <c r="AH20" s="150"/>
      <c r="AI20" s="150"/>
      <c r="AJ20" s="150"/>
      <c r="AK20" s="150"/>
      <c r="AL20" s="150"/>
      <c r="AM20" s="150"/>
    </row>
    <row r="21" spans="2:39">
      <c r="B21" s="4"/>
      <c r="C21">
        <v>27</v>
      </c>
      <c r="D21" s="152"/>
      <c r="E21" s="153" t="s">
        <v>1613</v>
      </c>
      <c r="F21" s="153"/>
      <c r="G21" s="153"/>
      <c r="H21" s="153"/>
      <c r="I21" s="153"/>
      <c r="J21" s="153"/>
      <c r="K21" s="152"/>
      <c r="L21" s="153"/>
      <c r="M21" s="161"/>
      <c r="N21" s="162"/>
      <c r="O21" s="161"/>
      <c r="P21" s="163"/>
      <c r="Q21" s="4"/>
      <c r="R21" s="164"/>
      <c r="S21" s="150"/>
      <c r="T21" s="150"/>
      <c r="U21" s="165"/>
      <c r="V21" s="150"/>
      <c r="W21" s="150"/>
      <c r="X21" s="150"/>
      <c r="Y21" s="150"/>
      <c r="Z21" s="150"/>
      <c r="AA21" s="150"/>
      <c r="AB21" s="150"/>
      <c r="AC21" s="150"/>
      <c r="AD21" s="150"/>
      <c r="AE21" s="150"/>
      <c r="AF21" s="150"/>
      <c r="AG21" s="150"/>
      <c r="AH21" s="150"/>
      <c r="AI21" s="150"/>
      <c r="AJ21" s="150"/>
      <c r="AK21" s="150"/>
      <c r="AL21" s="150"/>
      <c r="AM21" s="150"/>
    </row>
    <row r="22" spans="2:39">
      <c r="B22" s="4"/>
      <c r="C22">
        <v>28</v>
      </c>
      <c r="D22" s="152"/>
      <c r="E22" s="153"/>
      <c r="F22" s="153" t="s">
        <v>1614</v>
      </c>
      <c r="G22" s="153"/>
      <c r="H22" s="153"/>
      <c r="I22" s="153"/>
      <c r="J22" s="153"/>
      <c r="K22" s="152"/>
      <c r="L22" s="153"/>
      <c r="M22" s="161"/>
      <c r="N22" s="162"/>
      <c r="O22" s="161"/>
      <c r="P22" s="163"/>
      <c r="Q22" s="4"/>
      <c r="R22" s="164"/>
      <c r="S22" s="150"/>
      <c r="T22" s="150"/>
      <c r="U22" s="165"/>
      <c r="V22" s="150"/>
      <c r="W22" s="150"/>
      <c r="X22" s="150"/>
      <c r="Y22" s="150"/>
      <c r="Z22" s="150"/>
      <c r="AA22" s="150"/>
      <c r="AB22" s="150"/>
      <c r="AC22" s="150"/>
      <c r="AD22" s="150"/>
      <c r="AE22" s="150"/>
      <c r="AF22" s="150"/>
      <c r="AG22" s="150"/>
      <c r="AH22" s="150"/>
      <c r="AI22" s="150"/>
      <c r="AJ22" s="150"/>
      <c r="AK22" s="150"/>
      <c r="AL22" s="150"/>
      <c r="AM22" s="150"/>
    </row>
    <row r="23" spans="2:39">
      <c r="B23" s="4"/>
      <c r="C23">
        <v>29</v>
      </c>
      <c r="D23" s="152"/>
      <c r="E23" s="153"/>
      <c r="F23" s="153"/>
      <c r="G23" s="153" t="s">
        <v>1615</v>
      </c>
      <c r="H23" s="153"/>
      <c r="I23" s="153"/>
      <c r="J23" s="153"/>
      <c r="K23" s="152"/>
      <c r="L23" s="153"/>
      <c r="M23" s="152"/>
      <c r="N23" s="154"/>
      <c r="O23" s="166"/>
      <c r="P23" s="155"/>
      <c r="Q23" s="4"/>
      <c r="R23" s="156"/>
      <c r="S23" s="156"/>
      <c r="T23" s="150"/>
      <c r="U23" s="157"/>
      <c r="V23" s="150"/>
      <c r="W23" s="158"/>
      <c r="X23" s="150"/>
      <c r="Y23" s="150"/>
      <c r="Z23" s="150"/>
      <c r="AA23" s="150"/>
      <c r="AB23" s="150"/>
      <c r="AC23" s="150"/>
      <c r="AD23" s="150"/>
      <c r="AE23" s="150"/>
      <c r="AF23" s="150"/>
      <c r="AG23" s="150"/>
      <c r="AH23" s="150"/>
      <c r="AI23" s="150"/>
      <c r="AJ23" s="150"/>
      <c r="AK23" s="150"/>
      <c r="AL23" s="150"/>
      <c r="AM23" s="150"/>
    </row>
    <row r="24" spans="2:39">
      <c r="B24" s="4"/>
      <c r="C24">
        <v>30</v>
      </c>
      <c r="D24" s="152"/>
      <c r="E24" s="153"/>
      <c r="F24" s="153"/>
      <c r="G24" s="153" t="s">
        <v>1616</v>
      </c>
      <c r="H24" s="153"/>
      <c r="I24" s="153"/>
      <c r="J24" s="153"/>
      <c r="K24" s="152"/>
      <c r="L24" s="153"/>
      <c r="M24" s="152"/>
      <c r="N24" s="167"/>
      <c r="O24" s="166"/>
      <c r="P24" s="168"/>
      <c r="Q24" s="4"/>
      <c r="R24" s="156"/>
      <c r="S24" s="164"/>
      <c r="T24" s="150"/>
      <c r="U24" s="157"/>
      <c r="V24" s="150"/>
      <c r="W24" s="158"/>
      <c r="X24" s="150"/>
      <c r="Y24" s="150"/>
      <c r="Z24" s="150"/>
      <c r="AA24" s="150"/>
      <c r="AB24" s="150"/>
      <c r="AC24" s="150"/>
      <c r="AD24" s="150"/>
      <c r="AE24" s="150"/>
      <c r="AF24" s="150"/>
      <c r="AG24" s="150"/>
      <c r="AH24" s="150"/>
      <c r="AI24" s="150"/>
      <c r="AJ24" s="150"/>
      <c r="AK24" s="150"/>
      <c r="AL24" s="150"/>
      <c r="AM24" s="150"/>
    </row>
    <row r="25" spans="2:39">
      <c r="B25" s="4"/>
      <c r="C25">
        <v>31</v>
      </c>
      <c r="D25" s="152"/>
      <c r="E25" s="153"/>
      <c r="F25" s="153"/>
      <c r="G25" s="153" t="s">
        <v>1617</v>
      </c>
      <c r="H25" s="153"/>
      <c r="I25" s="153"/>
      <c r="J25" s="153"/>
      <c r="K25" s="152"/>
      <c r="L25" s="153"/>
      <c r="M25" s="152"/>
      <c r="N25" s="154"/>
      <c r="O25" s="166"/>
      <c r="P25" s="155"/>
      <c r="Q25" s="4"/>
      <c r="R25" s="164"/>
      <c r="S25" s="164"/>
      <c r="T25" s="150"/>
      <c r="U25" s="165"/>
      <c r="V25" s="150"/>
      <c r="W25" s="169"/>
      <c r="X25" s="150"/>
      <c r="Y25" s="150"/>
      <c r="Z25" s="150"/>
      <c r="AA25" s="150"/>
      <c r="AB25" s="150"/>
      <c r="AC25" s="150"/>
      <c r="AD25" s="150"/>
      <c r="AE25" s="150"/>
      <c r="AF25" s="150"/>
      <c r="AG25" s="150"/>
      <c r="AH25" s="150"/>
      <c r="AI25" s="150"/>
      <c r="AJ25" s="150"/>
      <c r="AK25" s="150"/>
      <c r="AL25" s="150"/>
      <c r="AM25" s="150"/>
    </row>
    <row r="26" spans="2:39">
      <c r="B26" s="4"/>
      <c r="C26">
        <v>32</v>
      </c>
      <c r="D26" s="152"/>
      <c r="E26" s="153"/>
      <c r="F26" s="153"/>
      <c r="G26" s="153" t="s">
        <v>1618</v>
      </c>
      <c r="H26" s="153"/>
      <c r="I26" s="153"/>
      <c r="J26" s="153"/>
      <c r="K26" s="152"/>
      <c r="L26" s="153"/>
      <c r="M26" s="152"/>
      <c r="N26" s="154"/>
      <c r="O26" s="166"/>
      <c r="P26" s="155"/>
      <c r="Q26" s="4"/>
      <c r="R26" s="164"/>
      <c r="S26" s="164"/>
      <c r="T26" s="150"/>
      <c r="U26" s="165"/>
      <c r="V26" s="150"/>
      <c r="W26" s="169"/>
      <c r="X26" s="150"/>
      <c r="Y26" s="150"/>
      <c r="Z26" s="150"/>
      <c r="AA26" s="150"/>
      <c r="AB26" s="150"/>
      <c r="AC26" s="150"/>
      <c r="AD26" s="150"/>
      <c r="AE26" s="150"/>
      <c r="AF26" s="150"/>
      <c r="AG26" s="150"/>
      <c r="AH26" s="150"/>
      <c r="AI26" s="150"/>
      <c r="AJ26" s="150"/>
      <c r="AK26" s="150"/>
      <c r="AL26" s="150"/>
      <c r="AM26" s="150"/>
    </row>
    <row r="27" spans="2:39">
      <c r="B27" s="4"/>
      <c r="C27">
        <v>33</v>
      </c>
      <c r="D27" s="152"/>
      <c r="E27" s="153"/>
      <c r="F27" s="153"/>
      <c r="G27" s="153" t="s">
        <v>1619</v>
      </c>
      <c r="H27" s="153"/>
      <c r="I27" s="153"/>
      <c r="J27" s="153"/>
      <c r="K27" s="152"/>
      <c r="L27" s="153"/>
      <c r="M27" s="152"/>
      <c r="N27" s="154"/>
      <c r="O27" s="166"/>
      <c r="P27" s="155"/>
      <c r="Q27" s="4"/>
      <c r="R27" s="156"/>
      <c r="S27" s="164"/>
      <c r="T27" s="150"/>
      <c r="U27" s="157"/>
      <c r="V27" s="150"/>
      <c r="W27" s="158"/>
      <c r="X27" s="150"/>
      <c r="Y27" s="150"/>
      <c r="Z27" s="150"/>
      <c r="AA27" s="150"/>
      <c r="AB27" s="150"/>
      <c r="AC27" s="150"/>
      <c r="AD27" s="150"/>
      <c r="AE27" s="150"/>
      <c r="AF27" s="150"/>
      <c r="AG27" s="150"/>
      <c r="AH27" s="150"/>
      <c r="AI27" s="150"/>
      <c r="AJ27" s="150"/>
      <c r="AK27" s="150"/>
      <c r="AL27" s="150"/>
      <c r="AM27" s="150"/>
    </row>
    <row r="28" spans="2:39">
      <c r="B28" s="4"/>
      <c r="C28">
        <v>34</v>
      </c>
      <c r="D28" s="152"/>
      <c r="E28" s="153"/>
      <c r="F28" s="153"/>
      <c r="G28" s="153" t="s">
        <v>1620</v>
      </c>
      <c r="H28" s="153"/>
      <c r="I28" s="153"/>
      <c r="J28" s="153"/>
      <c r="K28" s="152"/>
      <c r="L28" s="153"/>
      <c r="M28" s="152"/>
      <c r="N28" s="154"/>
      <c r="O28" s="166"/>
      <c r="P28" s="155"/>
      <c r="Q28" s="4"/>
      <c r="R28" s="164"/>
      <c r="S28" s="164"/>
      <c r="T28" s="150"/>
      <c r="U28" s="165"/>
      <c r="V28" s="150"/>
      <c r="W28" s="169"/>
      <c r="X28" s="150"/>
      <c r="Y28" s="150"/>
      <c r="Z28" s="150"/>
      <c r="AA28" s="150"/>
      <c r="AB28" s="150"/>
      <c r="AC28" s="150"/>
      <c r="AD28" s="150"/>
      <c r="AE28" s="150"/>
      <c r="AF28" s="150"/>
      <c r="AG28" s="150"/>
      <c r="AH28" s="150"/>
      <c r="AI28" s="150"/>
      <c r="AJ28" s="150"/>
      <c r="AK28" s="150"/>
      <c r="AL28" s="150"/>
      <c r="AM28" s="150"/>
    </row>
    <row r="29" spans="2:39">
      <c r="B29" s="4"/>
      <c r="C29">
        <v>35</v>
      </c>
      <c r="D29" s="152"/>
      <c r="E29" s="153"/>
      <c r="F29" s="153" t="s">
        <v>1621</v>
      </c>
      <c r="G29" s="153"/>
      <c r="H29" s="153"/>
      <c r="I29" s="153"/>
      <c r="J29" s="153"/>
      <c r="K29" s="152"/>
      <c r="L29" s="153"/>
      <c r="M29" s="152"/>
      <c r="N29" s="154"/>
      <c r="O29" s="166"/>
      <c r="P29" s="155"/>
      <c r="Q29" s="4"/>
      <c r="R29" s="156"/>
      <c r="S29" s="164"/>
      <c r="T29" s="150"/>
      <c r="U29" s="157"/>
      <c r="V29" s="150"/>
      <c r="W29" s="158"/>
      <c r="X29" s="150"/>
      <c r="Y29" s="150"/>
      <c r="Z29" s="150"/>
      <c r="AA29" s="150"/>
      <c r="AB29" s="150"/>
      <c r="AC29" s="150"/>
      <c r="AD29" s="150"/>
      <c r="AE29" s="150"/>
      <c r="AF29" s="150"/>
      <c r="AG29" s="150"/>
      <c r="AH29" s="150"/>
      <c r="AI29" s="150"/>
      <c r="AJ29" s="150"/>
      <c r="AK29" s="150"/>
      <c r="AL29" s="150"/>
      <c r="AM29" s="150"/>
    </row>
    <row r="30" spans="2:39">
      <c r="B30" s="4"/>
      <c r="C30">
        <v>36</v>
      </c>
      <c r="D30" s="152"/>
      <c r="E30" s="153"/>
      <c r="F30" s="153" t="s">
        <v>1622</v>
      </c>
      <c r="G30" s="153"/>
      <c r="H30" s="153"/>
      <c r="I30" s="153"/>
      <c r="J30" s="153"/>
      <c r="K30" s="152"/>
      <c r="L30" s="153"/>
      <c r="M30" s="152"/>
      <c r="N30" s="154"/>
      <c r="O30" s="166"/>
      <c r="P30" s="155"/>
      <c r="Q30" s="4"/>
      <c r="R30" s="156"/>
      <c r="S30" s="164"/>
      <c r="T30" s="150"/>
      <c r="U30" s="157"/>
      <c r="V30" s="150"/>
      <c r="W30" s="158"/>
      <c r="X30" s="150"/>
      <c r="Y30" s="150"/>
      <c r="Z30" s="150"/>
      <c r="AA30" s="150"/>
      <c r="AB30" s="150"/>
      <c r="AC30" s="150"/>
      <c r="AD30" s="150"/>
      <c r="AE30" s="150"/>
      <c r="AF30" s="150"/>
      <c r="AG30" s="150"/>
      <c r="AH30" s="150"/>
      <c r="AI30" s="150"/>
      <c r="AJ30" s="150"/>
      <c r="AK30" s="150"/>
      <c r="AL30" s="150"/>
      <c r="AM30" s="150"/>
    </row>
    <row r="31" spans="2:39">
      <c r="B31" s="4"/>
      <c r="C31">
        <v>37</v>
      </c>
      <c r="D31" s="152"/>
      <c r="E31" s="153"/>
      <c r="F31" s="153" t="s">
        <v>1623</v>
      </c>
      <c r="G31" s="153"/>
      <c r="H31" s="153"/>
      <c r="I31" s="153"/>
      <c r="J31" s="153"/>
      <c r="K31" s="152"/>
      <c r="L31" s="170"/>
      <c r="M31" s="152"/>
      <c r="N31" s="167"/>
      <c r="O31" s="166"/>
      <c r="P31" s="168"/>
      <c r="Q31" s="4"/>
      <c r="R31" s="156"/>
      <c r="S31" s="164"/>
      <c r="T31" s="150"/>
      <c r="U31" s="157"/>
      <c r="V31" s="150"/>
      <c r="W31" s="158"/>
      <c r="X31" s="150"/>
      <c r="Y31" s="150"/>
      <c r="Z31" s="150"/>
      <c r="AA31" s="150"/>
      <c r="AB31" s="150"/>
      <c r="AC31" s="150"/>
      <c r="AD31" s="150"/>
      <c r="AE31" s="150"/>
      <c r="AF31" s="150"/>
      <c r="AG31" s="150"/>
      <c r="AH31" s="150"/>
      <c r="AI31" s="150"/>
      <c r="AJ31" s="150"/>
      <c r="AK31" s="150"/>
      <c r="AL31" s="150"/>
      <c r="AM31" s="150"/>
    </row>
    <row r="32" spans="2:39">
      <c r="B32" s="4"/>
      <c r="C32">
        <v>38</v>
      </c>
      <c r="D32" s="152"/>
      <c r="E32" s="153"/>
      <c r="F32" s="153" t="s">
        <v>1624</v>
      </c>
      <c r="G32" s="153"/>
      <c r="H32" s="153"/>
      <c r="I32" s="153"/>
      <c r="J32" s="153"/>
      <c r="K32" s="152"/>
      <c r="L32" s="153"/>
      <c r="M32" s="152"/>
      <c r="N32" s="171"/>
      <c r="O32" s="166"/>
      <c r="P32" s="172"/>
      <c r="Q32" s="4"/>
      <c r="R32" s="164"/>
      <c r="S32" s="150"/>
      <c r="T32" s="150"/>
      <c r="U32" s="165"/>
      <c r="V32" s="150"/>
      <c r="W32" s="169"/>
      <c r="X32" s="150"/>
      <c r="Y32" s="150"/>
      <c r="Z32" s="150"/>
      <c r="AA32" s="150"/>
      <c r="AB32" s="150"/>
      <c r="AC32" s="150"/>
      <c r="AD32" s="150"/>
      <c r="AE32" s="150"/>
      <c r="AF32" s="150"/>
      <c r="AG32" s="150"/>
      <c r="AH32" s="150"/>
      <c r="AI32" s="150"/>
      <c r="AJ32" s="150"/>
      <c r="AK32" s="150"/>
      <c r="AL32" s="150"/>
      <c r="AM32" s="150"/>
    </row>
    <row r="33" spans="2:39">
      <c r="B33" s="4"/>
      <c r="C33">
        <v>39</v>
      </c>
      <c r="D33" s="152"/>
      <c r="E33" s="153"/>
      <c r="F33" s="153"/>
      <c r="G33" s="153" t="s">
        <v>1625</v>
      </c>
      <c r="H33" s="153"/>
      <c r="I33" s="153"/>
      <c r="J33" s="153"/>
      <c r="K33" s="152"/>
      <c r="L33" s="153"/>
      <c r="M33" s="152"/>
      <c r="N33" s="171">
        <f>SUM(N23:N32)</f>
        <v>0</v>
      </c>
      <c r="O33" s="166"/>
      <c r="P33" s="172">
        <f>SUM(P23:P32)</f>
        <v>0</v>
      </c>
      <c r="Q33" s="4"/>
      <c r="R33" s="164"/>
      <c r="S33" s="164"/>
      <c r="T33" s="150"/>
      <c r="U33" s="165"/>
      <c r="V33" s="150"/>
      <c r="W33" s="169"/>
      <c r="X33" s="150"/>
      <c r="Y33" s="150"/>
      <c r="Z33" s="150"/>
      <c r="AA33" s="150"/>
      <c r="AB33" s="150"/>
      <c r="AC33" s="150"/>
      <c r="AD33" s="150"/>
      <c r="AE33" s="150"/>
      <c r="AF33" s="150"/>
      <c r="AG33" s="150"/>
      <c r="AH33" s="150"/>
      <c r="AI33" s="150"/>
      <c r="AJ33" s="150"/>
      <c r="AK33" s="150"/>
      <c r="AL33" s="150"/>
      <c r="AM33" s="150"/>
    </row>
    <row r="34" spans="2:39">
      <c r="B34" s="4"/>
      <c r="C34">
        <v>40</v>
      </c>
      <c r="D34" s="152"/>
      <c r="E34" s="153" t="s">
        <v>1626</v>
      </c>
      <c r="F34" s="153"/>
      <c r="G34" s="153"/>
      <c r="H34" s="153"/>
      <c r="I34" s="153"/>
      <c r="J34" s="153"/>
      <c r="K34" s="152"/>
      <c r="L34" s="153"/>
      <c r="M34" s="161"/>
      <c r="N34" s="162"/>
      <c r="O34" s="161"/>
      <c r="P34" s="163"/>
      <c r="Q34" s="4"/>
      <c r="R34" s="164"/>
      <c r="S34" s="150"/>
      <c r="T34" s="150"/>
      <c r="U34" s="165"/>
      <c r="V34" s="150"/>
      <c r="W34" s="150"/>
      <c r="X34" s="150"/>
      <c r="Y34" s="150"/>
      <c r="Z34" s="150"/>
      <c r="AA34" s="150"/>
      <c r="AB34" s="150"/>
      <c r="AC34" s="150"/>
      <c r="AD34" s="150"/>
      <c r="AE34" s="150"/>
      <c r="AF34" s="150"/>
      <c r="AG34" s="150"/>
      <c r="AH34" s="150"/>
      <c r="AI34" s="150"/>
      <c r="AJ34" s="150"/>
      <c r="AK34" s="150"/>
      <c r="AL34" s="150"/>
      <c r="AM34" s="150"/>
    </row>
    <row r="35" spans="2:39">
      <c r="B35" s="4"/>
      <c r="C35">
        <v>41</v>
      </c>
      <c r="D35" s="152"/>
      <c r="E35" s="153"/>
      <c r="F35" s="153" t="s">
        <v>1627</v>
      </c>
      <c r="G35" s="153"/>
      <c r="H35" s="153"/>
      <c r="I35" s="153"/>
      <c r="J35" s="153"/>
      <c r="K35" s="152"/>
      <c r="L35" s="153"/>
      <c r="M35" s="152"/>
      <c r="N35" s="171"/>
      <c r="O35" s="166"/>
      <c r="P35" s="172"/>
      <c r="Q35" s="4"/>
      <c r="R35" s="164"/>
      <c r="S35" s="150"/>
      <c r="T35" s="150"/>
      <c r="U35" s="165"/>
      <c r="V35" s="150"/>
      <c r="W35" s="169"/>
      <c r="X35" s="150"/>
      <c r="Y35" s="150"/>
      <c r="Z35" s="150"/>
      <c r="AA35" s="150"/>
      <c r="AB35" s="150"/>
      <c r="AC35" s="150"/>
      <c r="AD35" s="150"/>
      <c r="AE35" s="150"/>
      <c r="AF35" s="150"/>
      <c r="AG35" s="150"/>
      <c r="AH35" s="150"/>
      <c r="AI35" s="150"/>
      <c r="AJ35" s="150"/>
      <c r="AK35" s="150"/>
      <c r="AL35" s="150"/>
      <c r="AM35" s="150"/>
    </row>
    <row r="36" spans="2:39">
      <c r="B36" s="4"/>
      <c r="C36">
        <v>42</v>
      </c>
      <c r="D36" s="152"/>
      <c r="E36" s="153"/>
      <c r="F36" s="153" t="s">
        <v>1628</v>
      </c>
      <c r="G36" s="153"/>
      <c r="H36" s="153"/>
      <c r="I36" s="153"/>
      <c r="J36" s="153"/>
      <c r="K36" s="152"/>
      <c r="L36" s="153"/>
      <c r="M36" s="152"/>
      <c r="N36" s="171"/>
      <c r="O36" s="166"/>
      <c r="P36" s="172"/>
      <c r="Q36" s="4"/>
      <c r="R36" s="164"/>
      <c r="S36" s="150"/>
      <c r="T36" s="150"/>
      <c r="U36" s="165"/>
      <c r="V36" s="150"/>
      <c r="W36" s="169"/>
      <c r="X36" s="150"/>
      <c r="Y36" s="150"/>
      <c r="Z36" s="150"/>
      <c r="AA36" s="150"/>
      <c r="AB36" s="150"/>
      <c r="AC36" s="150"/>
      <c r="AD36" s="150"/>
      <c r="AE36" s="150"/>
      <c r="AF36" s="150"/>
      <c r="AG36" s="150"/>
      <c r="AH36" s="150"/>
      <c r="AI36" s="150"/>
      <c r="AJ36" s="150"/>
      <c r="AK36" s="150"/>
      <c r="AL36" s="150"/>
      <c r="AM36" s="150"/>
    </row>
    <row r="37" spans="2:39">
      <c r="B37" s="4"/>
      <c r="C37">
        <v>43</v>
      </c>
      <c r="D37" s="152"/>
      <c r="E37" s="153"/>
      <c r="F37" s="153" t="s">
        <v>1629</v>
      </c>
      <c r="G37" s="153"/>
      <c r="H37" s="153"/>
      <c r="I37" s="153"/>
      <c r="J37" s="153"/>
      <c r="K37" s="152"/>
      <c r="L37" s="153"/>
      <c r="M37" s="152"/>
      <c r="N37" s="167"/>
      <c r="O37" s="166"/>
      <c r="P37" s="168"/>
      <c r="Q37" s="4"/>
      <c r="R37" s="156"/>
      <c r="S37" s="150"/>
      <c r="T37" s="150"/>
      <c r="U37" s="157"/>
      <c r="V37" s="150"/>
      <c r="W37" s="158"/>
      <c r="X37" s="150"/>
      <c r="Y37" s="150"/>
      <c r="Z37" s="150"/>
      <c r="AA37" s="150"/>
      <c r="AB37" s="150"/>
      <c r="AC37" s="150"/>
      <c r="AD37" s="150"/>
      <c r="AE37" s="150"/>
      <c r="AF37" s="150"/>
      <c r="AG37" s="150"/>
      <c r="AH37" s="150"/>
      <c r="AI37" s="150"/>
      <c r="AJ37" s="150"/>
      <c r="AK37" s="150"/>
      <c r="AL37" s="150"/>
      <c r="AM37" s="150"/>
    </row>
    <row r="38" spans="2:39">
      <c r="B38" s="4"/>
      <c r="C38">
        <v>44</v>
      </c>
      <c r="D38" s="152"/>
      <c r="E38" s="153"/>
      <c r="F38" s="153"/>
      <c r="G38" s="153" t="s">
        <v>1630</v>
      </c>
      <c r="H38" s="153"/>
      <c r="I38" s="153"/>
      <c r="J38" s="153"/>
      <c r="K38" s="152"/>
      <c r="L38" s="153"/>
      <c r="M38" s="152"/>
      <c r="N38" s="171">
        <f>SUM(N35:N37)</f>
        <v>0</v>
      </c>
      <c r="O38" s="166"/>
      <c r="P38" s="172">
        <f>SUM(P35:P37)</f>
        <v>0</v>
      </c>
      <c r="Q38" s="4"/>
      <c r="R38" s="164"/>
      <c r="S38" s="164"/>
      <c r="T38" s="150"/>
      <c r="U38" s="165"/>
      <c r="V38" s="150"/>
      <c r="W38" s="169"/>
      <c r="X38" s="150"/>
      <c r="Y38" s="150"/>
      <c r="Z38" s="150"/>
      <c r="AA38" s="150"/>
      <c r="AB38" s="150"/>
      <c r="AC38" s="150"/>
      <c r="AD38" s="150"/>
      <c r="AE38" s="150"/>
      <c r="AF38" s="150"/>
      <c r="AG38" s="150"/>
      <c r="AH38" s="150"/>
      <c r="AI38" s="150"/>
      <c r="AJ38" s="150"/>
      <c r="AK38" s="150"/>
      <c r="AL38" s="150"/>
      <c r="AM38" s="150"/>
    </row>
    <row r="39" spans="2:39">
      <c r="B39" s="4"/>
      <c r="C39">
        <v>45</v>
      </c>
      <c r="D39" s="152"/>
      <c r="E39" s="153" t="s">
        <v>1631</v>
      </c>
      <c r="F39" s="153"/>
      <c r="G39" s="153"/>
      <c r="H39" s="153"/>
      <c r="I39" s="153"/>
      <c r="J39" s="153"/>
      <c r="K39" s="152"/>
      <c r="L39" s="153"/>
      <c r="M39" s="161"/>
      <c r="N39" s="162"/>
      <c r="O39" s="161"/>
      <c r="P39" s="163"/>
      <c r="Q39" s="4"/>
      <c r="R39" s="164"/>
      <c r="S39" s="150"/>
      <c r="T39" s="150"/>
      <c r="U39" s="165"/>
      <c r="V39" s="150"/>
      <c r="W39" s="150"/>
      <c r="X39" s="150"/>
      <c r="Y39" s="150"/>
      <c r="Z39" s="150"/>
      <c r="AA39" s="150"/>
      <c r="AB39" s="150"/>
      <c r="AC39" s="150"/>
      <c r="AD39" s="150"/>
      <c r="AE39" s="150"/>
      <c r="AF39" s="150"/>
      <c r="AG39" s="150"/>
      <c r="AH39" s="150"/>
      <c r="AI39" s="150"/>
      <c r="AJ39" s="150"/>
      <c r="AK39" s="150"/>
      <c r="AL39" s="150"/>
      <c r="AM39" s="150"/>
    </row>
    <row r="40" spans="2:39">
      <c r="B40" s="4"/>
      <c r="C40">
        <v>46</v>
      </c>
      <c r="D40" s="152"/>
      <c r="E40" s="153"/>
      <c r="F40" s="153" t="s">
        <v>1632</v>
      </c>
      <c r="G40" s="153"/>
      <c r="H40" s="153"/>
      <c r="I40" s="153"/>
      <c r="J40" s="153"/>
      <c r="K40" s="152"/>
      <c r="L40" s="170"/>
      <c r="M40" s="152"/>
      <c r="N40" s="167"/>
      <c r="O40" s="166"/>
      <c r="P40" s="168"/>
      <c r="Q40" s="4"/>
      <c r="R40" s="156"/>
      <c r="S40" s="150"/>
      <c r="T40" s="150"/>
      <c r="U40" s="157"/>
      <c r="V40" s="150"/>
      <c r="W40" s="158"/>
      <c r="X40" s="150"/>
      <c r="Y40" s="150"/>
      <c r="Z40" s="150"/>
      <c r="AA40" s="150"/>
      <c r="AB40" s="150"/>
      <c r="AC40" s="150"/>
      <c r="AD40" s="150"/>
      <c r="AE40" s="150"/>
      <c r="AF40" s="150"/>
      <c r="AG40" s="150"/>
      <c r="AH40" s="150"/>
      <c r="AI40" s="150"/>
      <c r="AJ40" s="150"/>
      <c r="AK40" s="150"/>
      <c r="AL40" s="150"/>
      <c r="AM40" s="150"/>
    </row>
    <row r="41" spans="2:39">
      <c r="B41" s="4"/>
      <c r="C41">
        <v>47</v>
      </c>
      <c r="D41" s="152"/>
      <c r="E41" s="153"/>
      <c r="F41" s="153" t="s">
        <v>1633</v>
      </c>
      <c r="G41" s="153"/>
      <c r="H41" s="153"/>
      <c r="I41" s="153"/>
      <c r="J41" s="153"/>
      <c r="K41" s="152"/>
      <c r="L41" s="170"/>
      <c r="M41" s="152"/>
      <c r="N41" s="167"/>
      <c r="O41" s="166"/>
      <c r="P41" s="168"/>
      <c r="Q41" s="4"/>
      <c r="R41" s="156"/>
      <c r="S41" s="150"/>
      <c r="T41" s="150"/>
      <c r="U41" s="157"/>
      <c r="V41" s="150"/>
      <c r="W41" s="158"/>
      <c r="X41" s="150"/>
      <c r="Y41" s="150"/>
      <c r="Z41" s="150"/>
      <c r="AA41" s="150"/>
      <c r="AB41" s="150"/>
      <c r="AC41" s="150"/>
      <c r="AD41" s="150"/>
      <c r="AE41" s="150"/>
      <c r="AF41" s="150"/>
      <c r="AG41" s="150"/>
      <c r="AH41" s="150"/>
      <c r="AI41" s="150"/>
      <c r="AJ41" s="150"/>
      <c r="AK41" s="150"/>
      <c r="AL41" s="150"/>
      <c r="AM41" s="150"/>
    </row>
    <row r="42" spans="2:39">
      <c r="B42" s="4"/>
      <c r="C42">
        <v>48</v>
      </c>
      <c r="D42" s="152"/>
      <c r="E42" s="153"/>
      <c r="F42" s="153" t="s">
        <v>1634</v>
      </c>
      <c r="G42" s="153"/>
      <c r="H42" s="153"/>
      <c r="I42" s="153"/>
      <c r="J42" s="153"/>
      <c r="K42" s="152"/>
      <c r="L42" s="170"/>
      <c r="M42" s="152"/>
      <c r="N42" s="167"/>
      <c r="O42" s="166"/>
      <c r="P42" s="168"/>
      <c r="Q42" s="4"/>
      <c r="R42" s="156"/>
      <c r="S42" s="150"/>
      <c r="T42" s="150"/>
      <c r="U42" s="157"/>
      <c r="V42" s="150"/>
      <c r="W42" s="158"/>
      <c r="X42" s="150"/>
      <c r="Y42" s="150"/>
      <c r="Z42" s="150"/>
      <c r="AA42" s="150"/>
      <c r="AB42" s="150"/>
      <c r="AC42" s="150"/>
      <c r="AD42" s="150"/>
      <c r="AE42" s="150"/>
      <c r="AF42" s="150"/>
      <c r="AG42" s="150"/>
      <c r="AH42" s="150"/>
      <c r="AI42" s="150"/>
      <c r="AJ42" s="150"/>
      <c r="AK42" s="150"/>
      <c r="AL42" s="150"/>
      <c r="AM42" s="150"/>
    </row>
    <row r="43" spans="2:39">
      <c r="B43" s="4"/>
      <c r="C43">
        <v>49</v>
      </c>
      <c r="D43" s="152"/>
      <c r="E43" s="153"/>
      <c r="F43" s="153" t="s">
        <v>1635</v>
      </c>
      <c r="G43" s="153"/>
      <c r="H43" s="153"/>
      <c r="I43" s="153"/>
      <c r="J43" s="153"/>
      <c r="K43" s="152"/>
      <c r="L43" s="153"/>
      <c r="M43" s="152"/>
      <c r="N43" s="171"/>
      <c r="O43" s="166"/>
      <c r="P43" s="172"/>
      <c r="Q43" s="4"/>
      <c r="R43" s="164"/>
      <c r="S43" s="150"/>
      <c r="T43" s="150"/>
      <c r="U43" s="165"/>
      <c r="V43" s="150"/>
      <c r="W43" s="169"/>
      <c r="X43" s="150"/>
      <c r="Y43" s="150"/>
      <c r="Z43" s="150"/>
      <c r="AA43" s="150"/>
      <c r="AB43" s="150"/>
      <c r="AC43" s="150"/>
      <c r="AD43" s="150"/>
      <c r="AE43" s="150"/>
      <c r="AF43" s="150"/>
      <c r="AG43" s="150"/>
      <c r="AH43" s="150"/>
      <c r="AI43" s="150"/>
      <c r="AJ43" s="150"/>
      <c r="AK43" s="150"/>
      <c r="AL43" s="150"/>
      <c r="AM43" s="150"/>
    </row>
    <row r="44" spans="2:39">
      <c r="B44" s="4"/>
      <c r="C44">
        <v>50</v>
      </c>
      <c r="D44" s="152"/>
      <c r="E44" s="153"/>
      <c r="F44" s="153" t="s">
        <v>1636</v>
      </c>
      <c r="G44" s="153"/>
      <c r="H44" s="153"/>
      <c r="I44" s="153"/>
      <c r="J44" s="153"/>
      <c r="K44" s="152"/>
      <c r="L44" s="153"/>
      <c r="M44" s="152"/>
      <c r="N44" s="171"/>
      <c r="O44" s="166"/>
      <c r="P44" s="172"/>
      <c r="Q44" s="4"/>
      <c r="R44" s="164"/>
      <c r="S44" s="150"/>
      <c r="T44" s="150"/>
      <c r="U44" s="165"/>
      <c r="V44" s="150"/>
      <c r="W44" s="169"/>
      <c r="X44" s="150"/>
      <c r="Y44" s="150"/>
      <c r="Z44" s="150"/>
      <c r="AA44" s="150"/>
      <c r="AB44" s="150"/>
      <c r="AC44" s="150"/>
      <c r="AD44" s="150"/>
      <c r="AE44" s="150"/>
      <c r="AF44" s="150"/>
      <c r="AG44" s="150"/>
      <c r="AH44" s="150"/>
      <c r="AI44" s="150"/>
      <c r="AJ44" s="150"/>
      <c r="AK44" s="150"/>
      <c r="AL44" s="150"/>
      <c r="AM44" s="150"/>
    </row>
    <row r="45" spans="2:39">
      <c r="B45" s="4"/>
      <c r="C45">
        <v>51</v>
      </c>
      <c r="D45" s="152"/>
      <c r="E45" s="153"/>
      <c r="F45" s="153" t="s">
        <v>1637</v>
      </c>
      <c r="G45" s="153"/>
      <c r="H45" s="153"/>
      <c r="I45" s="153"/>
      <c r="J45" s="153"/>
      <c r="K45" s="152"/>
      <c r="L45" s="153"/>
      <c r="M45" s="152"/>
      <c r="N45" s="171"/>
      <c r="O45" s="166"/>
      <c r="P45" s="172"/>
      <c r="Q45" s="4"/>
      <c r="R45" s="164"/>
      <c r="S45" s="150"/>
      <c r="T45" s="150"/>
      <c r="U45" s="165"/>
      <c r="V45" s="150"/>
      <c r="W45" s="150"/>
      <c r="X45" s="150"/>
      <c r="Y45" s="150"/>
      <c r="Z45" s="150"/>
      <c r="AA45" s="150"/>
      <c r="AB45" s="150"/>
      <c r="AC45" s="150"/>
      <c r="AD45" s="150"/>
      <c r="AE45" s="150"/>
      <c r="AF45" s="150"/>
      <c r="AG45" s="150"/>
      <c r="AH45" s="150"/>
      <c r="AI45" s="150"/>
      <c r="AJ45" s="150"/>
      <c r="AK45" s="150"/>
      <c r="AL45" s="150"/>
      <c r="AM45" s="150"/>
    </row>
    <row r="46" spans="2:39">
      <c r="B46" s="4"/>
      <c r="C46">
        <v>52</v>
      </c>
      <c r="D46" s="152"/>
      <c r="E46" s="153"/>
      <c r="F46" s="153" t="s">
        <v>1638</v>
      </c>
      <c r="G46" s="153"/>
      <c r="H46" s="153"/>
      <c r="I46" s="153"/>
      <c r="J46" s="153"/>
      <c r="K46" s="152"/>
      <c r="L46" s="153"/>
      <c r="M46" s="152"/>
      <c r="N46" s="171"/>
      <c r="O46" s="166"/>
      <c r="P46" s="172"/>
      <c r="Q46" s="4"/>
      <c r="R46" s="164"/>
      <c r="S46" s="150"/>
      <c r="T46" s="150"/>
      <c r="U46" s="165"/>
      <c r="V46" s="150"/>
      <c r="W46" s="150"/>
      <c r="X46" s="150"/>
      <c r="Y46" s="150"/>
      <c r="Z46" s="150"/>
      <c r="AA46" s="150"/>
      <c r="AB46" s="150"/>
      <c r="AC46" s="150"/>
      <c r="AD46" s="150"/>
      <c r="AE46" s="150"/>
      <c r="AF46" s="150"/>
      <c r="AG46" s="150"/>
      <c r="AH46" s="150"/>
      <c r="AI46" s="150"/>
      <c r="AJ46" s="150"/>
      <c r="AK46" s="150"/>
      <c r="AL46" s="150"/>
      <c r="AM46" s="150"/>
    </row>
    <row r="47" spans="2:39">
      <c r="B47" s="4"/>
      <c r="C47">
        <v>53</v>
      </c>
      <c r="D47" s="152"/>
      <c r="E47" s="153"/>
      <c r="F47" s="153"/>
      <c r="G47" s="153" t="s">
        <v>1639</v>
      </c>
      <c r="H47" s="153"/>
      <c r="I47" s="153"/>
      <c r="J47" s="153"/>
      <c r="K47" s="152"/>
      <c r="L47" s="153"/>
      <c r="M47" s="152"/>
      <c r="N47" s="171">
        <f>SUM(N40:N46)</f>
        <v>0</v>
      </c>
      <c r="O47" s="166"/>
      <c r="P47" s="172">
        <f>SUM(P40:P46)</f>
        <v>0</v>
      </c>
      <c r="Q47" s="4"/>
      <c r="R47" s="164"/>
      <c r="S47" s="164"/>
      <c r="T47" s="150"/>
      <c r="U47" s="165"/>
      <c r="V47" s="150"/>
      <c r="W47" s="169"/>
      <c r="X47" s="150"/>
      <c r="Y47" s="150"/>
      <c r="Z47" s="150"/>
      <c r="AA47" s="150"/>
      <c r="AB47" s="150"/>
      <c r="AC47" s="150"/>
      <c r="AD47" s="150"/>
      <c r="AE47" s="150"/>
      <c r="AF47" s="150"/>
      <c r="AG47" s="150"/>
      <c r="AH47" s="150"/>
      <c r="AI47" s="150"/>
      <c r="AJ47" s="150"/>
      <c r="AK47" s="150"/>
      <c r="AL47" s="150"/>
      <c r="AM47" s="150"/>
    </row>
    <row r="48" spans="2:39">
      <c r="B48" s="4"/>
      <c r="C48">
        <v>54</v>
      </c>
      <c r="D48" s="152"/>
      <c r="E48" s="153"/>
      <c r="F48" s="153" t="s">
        <v>1640</v>
      </c>
      <c r="G48" s="153"/>
      <c r="H48" s="153"/>
      <c r="I48" s="153"/>
      <c r="J48" s="153"/>
      <c r="K48" s="152"/>
      <c r="L48" s="153"/>
      <c r="M48" s="152"/>
      <c r="N48" s="171">
        <f>SUM(N33,-N38,-N47)</f>
        <v>0</v>
      </c>
      <c r="O48" s="166"/>
      <c r="P48" s="172">
        <f>SUM(P33,-P38,-P47)</f>
        <v>0</v>
      </c>
      <c r="Q48" s="4"/>
      <c r="R48" s="164"/>
      <c r="S48" s="164"/>
      <c r="T48" s="150"/>
      <c r="U48" s="165"/>
      <c r="V48" s="150"/>
      <c r="W48" s="169"/>
      <c r="X48" s="150"/>
      <c r="Y48" s="150"/>
      <c r="Z48" s="150"/>
      <c r="AA48" s="150"/>
      <c r="AB48" s="150"/>
      <c r="AC48" s="150"/>
      <c r="AD48" s="150"/>
      <c r="AE48" s="150"/>
      <c r="AF48" s="150"/>
      <c r="AG48" s="150"/>
      <c r="AH48" s="150"/>
      <c r="AI48" s="150"/>
      <c r="AJ48" s="150"/>
      <c r="AK48" s="150"/>
      <c r="AL48" s="150"/>
      <c r="AM48" s="150"/>
    </row>
    <row r="49" spans="2:39">
      <c r="B49" s="4"/>
      <c r="C49">
        <v>55</v>
      </c>
      <c r="D49" s="152"/>
      <c r="E49" s="159" t="s">
        <v>1641</v>
      </c>
      <c r="F49" s="160"/>
      <c r="G49" s="160"/>
      <c r="H49" s="160"/>
      <c r="I49" s="160"/>
      <c r="J49" s="160"/>
      <c r="K49" s="152"/>
      <c r="L49" s="153"/>
      <c r="M49" s="161"/>
      <c r="N49" s="162"/>
      <c r="O49" s="161"/>
      <c r="P49" s="163"/>
      <c r="Q49" s="4"/>
      <c r="R49" s="164"/>
      <c r="S49" s="150"/>
      <c r="T49" s="150"/>
      <c r="U49" s="165"/>
      <c r="V49" s="150"/>
      <c r="W49" s="150"/>
      <c r="X49" s="150"/>
      <c r="Y49" s="150"/>
      <c r="Z49" s="150"/>
      <c r="AA49" s="150"/>
      <c r="AB49" s="150"/>
      <c r="AC49" s="150"/>
      <c r="AD49" s="150"/>
      <c r="AE49" s="150"/>
      <c r="AF49" s="150"/>
      <c r="AG49" s="150"/>
      <c r="AH49" s="150"/>
      <c r="AI49" s="150"/>
      <c r="AJ49" s="150"/>
      <c r="AK49" s="150"/>
      <c r="AL49" s="150"/>
      <c r="AM49" s="150"/>
    </row>
    <row r="50" spans="2:39">
      <c r="B50" s="4"/>
      <c r="C50">
        <v>56</v>
      </c>
      <c r="D50" s="152"/>
      <c r="E50" s="153" t="s">
        <v>1642</v>
      </c>
      <c r="F50" s="153"/>
      <c r="G50" s="153"/>
      <c r="H50" s="153"/>
      <c r="I50" s="153"/>
      <c r="J50" s="153"/>
      <c r="K50" s="152"/>
      <c r="L50" s="153"/>
      <c r="M50" s="152"/>
      <c r="N50" s="167"/>
      <c r="O50" s="166"/>
      <c r="P50" s="168"/>
      <c r="Q50" s="4"/>
      <c r="R50" s="156"/>
      <c r="S50" s="150"/>
      <c r="T50" s="150"/>
      <c r="U50" s="157"/>
      <c r="V50" s="150"/>
      <c r="W50" s="158"/>
      <c r="X50" s="150"/>
      <c r="Y50" s="150"/>
      <c r="Z50" s="150"/>
      <c r="AA50" s="150"/>
      <c r="AB50" s="150"/>
      <c r="AC50" s="150"/>
      <c r="AD50" s="150"/>
      <c r="AE50" s="150"/>
      <c r="AF50" s="150"/>
      <c r="AG50" s="150"/>
      <c r="AH50" s="150"/>
      <c r="AI50" s="150"/>
      <c r="AJ50" s="150"/>
      <c r="AK50" s="150"/>
      <c r="AL50" s="150"/>
      <c r="AM50" s="150"/>
    </row>
    <row r="51" spans="2:39">
      <c r="B51" s="4"/>
      <c r="C51">
        <v>57</v>
      </c>
      <c r="D51" s="152"/>
      <c r="E51" s="153" t="s">
        <v>1643</v>
      </c>
      <c r="F51" s="153"/>
      <c r="G51" s="153"/>
      <c r="H51" s="153"/>
      <c r="I51" s="153"/>
      <c r="J51" s="153"/>
      <c r="K51" s="152"/>
      <c r="L51" s="153"/>
      <c r="M51" s="152"/>
      <c r="N51" s="167"/>
      <c r="O51" s="166"/>
      <c r="P51" s="168"/>
      <c r="Q51" s="4"/>
      <c r="R51" s="156"/>
      <c r="S51" s="150"/>
      <c r="T51" s="150"/>
      <c r="U51" s="157"/>
      <c r="V51" s="150"/>
      <c r="W51" s="158"/>
      <c r="X51" s="150"/>
      <c r="Y51" s="150"/>
      <c r="Z51" s="150"/>
      <c r="AA51" s="150"/>
      <c r="AB51" s="150"/>
      <c r="AC51" s="150"/>
      <c r="AD51" s="150"/>
      <c r="AE51" s="150"/>
      <c r="AF51" s="150"/>
      <c r="AG51" s="150"/>
      <c r="AH51" s="150"/>
      <c r="AI51" s="150"/>
      <c r="AJ51" s="150"/>
      <c r="AK51" s="150"/>
      <c r="AL51" s="150"/>
      <c r="AM51" s="150"/>
    </row>
    <row r="52" spans="2:39">
      <c r="B52" s="4"/>
      <c r="C52">
        <v>58</v>
      </c>
      <c r="D52" s="152"/>
      <c r="E52" s="153" t="s">
        <v>1644</v>
      </c>
      <c r="F52" s="153"/>
      <c r="G52" s="153"/>
      <c r="H52" s="153"/>
      <c r="I52" s="153"/>
      <c r="J52" s="153"/>
      <c r="K52" s="152"/>
      <c r="L52" s="153"/>
      <c r="M52" s="152"/>
      <c r="N52" s="171"/>
      <c r="O52" s="166"/>
      <c r="P52" s="172"/>
      <c r="Q52" s="4"/>
      <c r="R52" s="164"/>
      <c r="S52" s="150"/>
      <c r="T52" s="150"/>
      <c r="U52" s="165"/>
      <c r="V52" s="150"/>
      <c r="W52" s="169"/>
      <c r="X52" s="150"/>
      <c r="Y52" s="150"/>
      <c r="Z52" s="150"/>
      <c r="AA52" s="150"/>
      <c r="AB52" s="150"/>
      <c r="AC52" s="150"/>
      <c r="AD52" s="150"/>
      <c r="AE52" s="150"/>
      <c r="AF52" s="150"/>
      <c r="AG52" s="150"/>
      <c r="AH52" s="150"/>
      <c r="AI52" s="150"/>
      <c r="AJ52" s="150"/>
      <c r="AK52" s="150"/>
      <c r="AL52" s="150"/>
      <c r="AM52" s="150"/>
    </row>
    <row r="53" spans="2:39">
      <c r="B53" s="4"/>
      <c r="C53">
        <v>59</v>
      </c>
      <c r="D53" s="152"/>
      <c r="E53" s="153" t="s">
        <v>1645</v>
      </c>
      <c r="F53" s="153"/>
      <c r="G53" s="153"/>
      <c r="H53" s="153"/>
      <c r="I53" s="153"/>
      <c r="J53" s="153"/>
      <c r="K53" s="152"/>
      <c r="L53" s="153"/>
      <c r="M53" s="152"/>
      <c r="N53" s="171"/>
      <c r="O53" s="166"/>
      <c r="P53" s="172"/>
      <c r="Q53" s="4"/>
      <c r="R53" s="164"/>
      <c r="S53" s="150"/>
      <c r="T53" s="150"/>
      <c r="U53" s="165"/>
      <c r="V53" s="150"/>
      <c r="W53" s="169"/>
      <c r="X53" s="150"/>
      <c r="Y53" s="150"/>
      <c r="Z53" s="150"/>
      <c r="AA53" s="150"/>
      <c r="AB53" s="150"/>
      <c r="AC53" s="150"/>
      <c r="AD53" s="150"/>
      <c r="AE53" s="150"/>
      <c r="AF53" s="150"/>
      <c r="AG53" s="150"/>
      <c r="AH53" s="150"/>
      <c r="AI53" s="150"/>
      <c r="AJ53" s="150"/>
      <c r="AK53" s="150"/>
      <c r="AL53" s="150"/>
      <c r="AM53" s="150"/>
    </row>
    <row r="54" spans="2:39">
      <c r="B54" s="4"/>
      <c r="C54">
        <v>60</v>
      </c>
      <c r="D54" s="152"/>
      <c r="E54" s="153" t="s">
        <v>1646</v>
      </c>
      <c r="F54" s="153"/>
      <c r="G54" s="153"/>
      <c r="H54" s="153"/>
      <c r="I54" s="153"/>
      <c r="J54" s="153"/>
      <c r="K54" s="152"/>
      <c r="L54" s="153"/>
      <c r="M54" s="152"/>
      <c r="N54" s="171"/>
      <c r="O54" s="166"/>
      <c r="P54" s="172"/>
      <c r="Q54" s="4"/>
      <c r="R54" s="164"/>
      <c r="S54" s="150"/>
      <c r="T54" s="150"/>
      <c r="U54" s="165"/>
      <c r="V54" s="150"/>
      <c r="W54" s="169"/>
      <c r="X54" s="150"/>
      <c r="Y54" s="150"/>
      <c r="Z54" s="150"/>
      <c r="AA54" s="150"/>
      <c r="AB54" s="150"/>
      <c r="AC54" s="150"/>
      <c r="AD54" s="150"/>
      <c r="AE54" s="150"/>
      <c r="AF54" s="150"/>
      <c r="AG54" s="150"/>
      <c r="AH54" s="150"/>
      <c r="AI54" s="150"/>
      <c r="AJ54" s="150"/>
      <c r="AK54" s="150"/>
      <c r="AL54" s="150"/>
      <c r="AM54" s="150"/>
    </row>
    <row r="55" spans="2:39">
      <c r="B55" s="4"/>
      <c r="C55">
        <v>61</v>
      </c>
      <c r="D55" s="152"/>
      <c r="E55" s="153" t="s">
        <v>1647</v>
      </c>
      <c r="F55" s="153"/>
      <c r="G55" s="153"/>
      <c r="H55" s="153"/>
      <c r="I55" s="153"/>
      <c r="J55" s="153"/>
      <c r="K55" s="152"/>
      <c r="L55" s="153"/>
      <c r="M55" s="152"/>
      <c r="N55" s="171"/>
      <c r="O55" s="166"/>
      <c r="P55" s="172"/>
      <c r="Q55" s="4"/>
      <c r="R55" s="164"/>
      <c r="S55" s="150"/>
      <c r="T55" s="150"/>
      <c r="U55" s="165"/>
      <c r="V55" s="150"/>
      <c r="W55" s="169"/>
      <c r="X55" s="150"/>
      <c r="Y55" s="150"/>
      <c r="Z55" s="150"/>
      <c r="AA55" s="150"/>
      <c r="AB55" s="150"/>
      <c r="AC55" s="150"/>
      <c r="AD55" s="150"/>
      <c r="AE55" s="150"/>
      <c r="AF55" s="150"/>
      <c r="AG55" s="150"/>
      <c r="AH55" s="150"/>
      <c r="AI55" s="150"/>
      <c r="AJ55" s="150"/>
      <c r="AK55" s="150"/>
      <c r="AL55" s="150"/>
      <c r="AM55" s="150"/>
    </row>
    <row r="56" spans="2:39">
      <c r="B56" s="4"/>
      <c r="C56">
        <v>62</v>
      </c>
      <c r="D56" s="152"/>
      <c r="E56" s="153" t="s">
        <v>1648</v>
      </c>
      <c r="F56" s="153"/>
      <c r="G56" s="153"/>
      <c r="H56" s="153"/>
      <c r="I56" s="153"/>
      <c r="J56" s="153"/>
      <c r="K56" s="152"/>
      <c r="L56" s="153"/>
      <c r="M56" s="152"/>
      <c r="N56" s="167"/>
      <c r="O56" s="166"/>
      <c r="P56" s="168"/>
      <c r="Q56" s="4"/>
      <c r="R56" s="156"/>
      <c r="S56" s="150"/>
      <c r="T56" s="150"/>
      <c r="U56" s="157"/>
      <c r="V56" s="150"/>
      <c r="W56" s="158"/>
      <c r="X56" s="150"/>
      <c r="Y56" s="150"/>
      <c r="Z56" s="150"/>
      <c r="AA56" s="150"/>
      <c r="AB56" s="150"/>
      <c r="AC56" s="150"/>
      <c r="AD56" s="150"/>
      <c r="AE56" s="150"/>
      <c r="AF56" s="150"/>
      <c r="AG56" s="150"/>
      <c r="AH56" s="150"/>
      <c r="AI56" s="150"/>
      <c r="AJ56" s="150"/>
      <c r="AK56" s="150"/>
      <c r="AL56" s="150"/>
      <c r="AM56" s="150"/>
    </row>
    <row r="57" spans="2:39">
      <c r="B57" s="4"/>
      <c r="C57">
        <v>63</v>
      </c>
      <c r="D57" s="152"/>
      <c r="E57" s="153" t="s">
        <v>1649</v>
      </c>
      <c r="F57" s="153"/>
      <c r="G57" s="153"/>
      <c r="H57" s="153"/>
      <c r="I57" s="153"/>
      <c r="J57" s="153"/>
      <c r="K57" s="152"/>
      <c r="L57" s="153"/>
      <c r="M57" s="152"/>
      <c r="N57" s="167"/>
      <c r="O57" s="166"/>
      <c r="P57" s="168"/>
      <c r="Q57" s="4"/>
      <c r="R57" s="156"/>
      <c r="S57" s="150"/>
      <c r="T57" s="150"/>
      <c r="U57" s="157"/>
      <c r="V57" s="150"/>
      <c r="W57" s="158"/>
      <c r="X57" s="150"/>
      <c r="Y57" s="150"/>
      <c r="Z57" s="150"/>
      <c r="AA57" s="150"/>
      <c r="AB57" s="150"/>
      <c r="AC57" s="150"/>
      <c r="AD57" s="150"/>
      <c r="AE57" s="150"/>
      <c r="AF57" s="150"/>
      <c r="AG57" s="150"/>
      <c r="AH57" s="150"/>
      <c r="AI57" s="150"/>
      <c r="AJ57" s="150"/>
      <c r="AK57" s="150"/>
      <c r="AL57" s="150"/>
      <c r="AM57" s="150"/>
    </row>
    <row r="58" spans="2:39">
      <c r="B58" s="4"/>
      <c r="C58">
        <v>64</v>
      </c>
      <c r="D58" s="152"/>
      <c r="E58" s="153"/>
      <c r="F58" s="153" t="s">
        <v>1650</v>
      </c>
      <c r="G58" s="153"/>
      <c r="H58" s="153"/>
      <c r="I58" s="153"/>
      <c r="J58" s="153"/>
      <c r="K58" s="152"/>
      <c r="L58" s="153"/>
      <c r="M58" s="152"/>
      <c r="N58" s="171">
        <f>SUM(N50:N57)</f>
        <v>0</v>
      </c>
      <c r="O58" s="166"/>
      <c r="P58" s="172">
        <f>SUM(P50:P57)</f>
        <v>0</v>
      </c>
      <c r="Q58" s="4"/>
      <c r="R58" s="164"/>
      <c r="S58" s="164"/>
      <c r="T58" s="150"/>
      <c r="U58" s="165"/>
      <c r="V58" s="150"/>
      <c r="W58" s="169"/>
      <c r="X58" s="150"/>
      <c r="Y58" s="150"/>
      <c r="Z58" s="150"/>
      <c r="AA58" s="150"/>
      <c r="AB58" s="150"/>
      <c r="AC58" s="150"/>
      <c r="AD58" s="150"/>
      <c r="AE58" s="150"/>
      <c r="AF58" s="150"/>
      <c r="AG58" s="150"/>
      <c r="AH58" s="150"/>
      <c r="AI58" s="150"/>
      <c r="AJ58" s="150"/>
      <c r="AK58" s="150"/>
      <c r="AL58" s="150"/>
      <c r="AM58" s="150"/>
    </row>
    <row r="59" spans="2:39">
      <c r="B59" s="4"/>
      <c r="C59">
        <v>65</v>
      </c>
      <c r="D59" s="152"/>
      <c r="E59" s="153" t="s">
        <v>1651</v>
      </c>
      <c r="F59" s="153"/>
      <c r="G59" s="153"/>
      <c r="H59" s="153"/>
      <c r="I59" s="153"/>
      <c r="J59" s="153"/>
      <c r="K59" s="152"/>
      <c r="L59" s="153"/>
      <c r="M59" s="152"/>
      <c r="N59" s="171">
        <f>SUM(N19,N48,-N58)</f>
        <v>0</v>
      </c>
      <c r="O59" s="166"/>
      <c r="P59" s="172">
        <f>SUM(P19,P48,-P58)</f>
        <v>0</v>
      </c>
      <c r="Q59" s="4"/>
      <c r="R59" s="164"/>
      <c r="S59" s="164"/>
      <c r="T59" s="150"/>
      <c r="U59" s="165"/>
      <c r="V59" s="150"/>
      <c r="W59" s="169"/>
      <c r="X59" s="150"/>
      <c r="Y59" s="150"/>
      <c r="Z59" s="150"/>
      <c r="AA59" s="150"/>
      <c r="AB59" s="150"/>
      <c r="AC59" s="150"/>
      <c r="AD59" s="150"/>
      <c r="AE59" s="150"/>
      <c r="AF59" s="150"/>
      <c r="AG59" s="150"/>
      <c r="AH59" s="150"/>
      <c r="AI59" s="150"/>
      <c r="AJ59" s="150"/>
      <c r="AK59" s="150"/>
      <c r="AL59" s="150"/>
      <c r="AM59" s="150"/>
    </row>
    <row r="60" spans="2:39">
      <c r="B60" s="4"/>
      <c r="C60">
        <v>66</v>
      </c>
      <c r="D60" s="152"/>
      <c r="E60" s="159" t="s">
        <v>1652</v>
      </c>
      <c r="F60" s="160"/>
      <c r="G60" s="160"/>
      <c r="H60" s="160"/>
      <c r="I60" s="160"/>
      <c r="J60" s="160"/>
      <c r="K60" s="152"/>
      <c r="L60" s="153"/>
      <c r="M60" s="161"/>
      <c r="N60" s="162"/>
      <c r="O60" s="161"/>
      <c r="P60" s="163"/>
      <c r="Q60" s="4"/>
      <c r="R60" s="164"/>
      <c r="S60" s="150"/>
      <c r="T60" s="150"/>
      <c r="U60" s="165"/>
      <c r="V60" s="150"/>
      <c r="W60" s="150"/>
      <c r="X60" s="150"/>
      <c r="Y60" s="150"/>
      <c r="Z60" s="150"/>
      <c r="AA60" s="150"/>
      <c r="AB60" s="150"/>
      <c r="AC60" s="150"/>
      <c r="AD60" s="150"/>
      <c r="AE60" s="150"/>
      <c r="AF60" s="150"/>
      <c r="AG60" s="150"/>
      <c r="AH60" s="150"/>
      <c r="AI60" s="150"/>
      <c r="AJ60" s="150"/>
      <c r="AK60" s="150"/>
      <c r="AL60" s="150"/>
      <c r="AM60" s="150"/>
    </row>
    <row r="61" spans="2:39">
      <c r="B61" s="4"/>
      <c r="C61">
        <v>67</v>
      </c>
      <c r="D61" s="152"/>
      <c r="E61" s="153" t="s">
        <v>1653</v>
      </c>
      <c r="F61" s="153"/>
      <c r="G61" s="153"/>
      <c r="H61" s="153"/>
      <c r="I61" s="153"/>
      <c r="J61" s="153"/>
      <c r="K61" s="152"/>
      <c r="L61" s="153"/>
      <c r="M61" s="152"/>
      <c r="N61" s="171"/>
      <c r="O61" s="166"/>
      <c r="P61" s="172"/>
      <c r="Q61" s="4"/>
      <c r="R61" s="164"/>
      <c r="S61" s="150"/>
      <c r="T61" s="150"/>
      <c r="U61" s="165"/>
      <c r="V61" s="150"/>
      <c r="W61" s="169"/>
      <c r="X61" s="150"/>
      <c r="Y61" s="150"/>
      <c r="Z61" s="150"/>
      <c r="AA61" s="150"/>
      <c r="AB61" s="150"/>
      <c r="AC61" s="150"/>
      <c r="AD61" s="150"/>
      <c r="AE61" s="150"/>
      <c r="AF61" s="150"/>
      <c r="AG61" s="150"/>
      <c r="AH61" s="150"/>
      <c r="AI61" s="150"/>
      <c r="AJ61" s="150"/>
      <c r="AK61" s="150"/>
      <c r="AL61" s="150"/>
      <c r="AM61" s="150"/>
    </row>
    <row r="62" spans="2:39">
      <c r="B62" s="4"/>
      <c r="C62">
        <v>68</v>
      </c>
      <c r="D62" s="152"/>
      <c r="E62" s="153" t="s">
        <v>1654</v>
      </c>
      <c r="F62" s="153"/>
      <c r="G62" s="153"/>
      <c r="H62" s="153"/>
      <c r="I62" s="153"/>
      <c r="J62" s="153"/>
      <c r="K62" s="152"/>
      <c r="L62" s="153"/>
      <c r="M62" s="152"/>
      <c r="N62" s="171"/>
      <c r="O62" s="166"/>
      <c r="P62" s="172"/>
      <c r="Q62" s="4"/>
      <c r="R62" s="164"/>
      <c r="S62" s="150"/>
      <c r="T62" s="150"/>
      <c r="U62" s="165"/>
      <c r="V62" s="150"/>
      <c r="W62" s="169"/>
      <c r="X62" s="150"/>
      <c r="Y62" s="150"/>
      <c r="Z62" s="150"/>
      <c r="AA62" s="150"/>
      <c r="AB62" s="150"/>
      <c r="AC62" s="150"/>
      <c r="AD62" s="150"/>
      <c r="AE62" s="150"/>
      <c r="AF62" s="150"/>
      <c r="AG62" s="150"/>
      <c r="AH62" s="150"/>
      <c r="AI62" s="150"/>
      <c r="AJ62" s="150"/>
      <c r="AK62" s="150"/>
      <c r="AL62" s="150"/>
      <c r="AM62" s="150"/>
    </row>
    <row r="63" spans="2:39">
      <c r="B63" s="4"/>
      <c r="C63">
        <v>69</v>
      </c>
      <c r="D63" s="152"/>
      <c r="E63" s="153"/>
      <c r="F63" s="153" t="s">
        <v>1655</v>
      </c>
      <c r="G63" s="153"/>
      <c r="H63" s="153"/>
      <c r="I63" s="153"/>
      <c r="J63" s="153"/>
      <c r="K63" s="152"/>
      <c r="L63" s="153"/>
      <c r="M63" s="152"/>
      <c r="N63" s="171"/>
      <c r="O63" s="166"/>
      <c r="P63" s="172"/>
      <c r="Q63" s="4"/>
      <c r="R63" s="164"/>
      <c r="S63" s="150"/>
      <c r="T63" s="150"/>
      <c r="U63" s="165"/>
      <c r="V63" s="150"/>
      <c r="W63" s="169"/>
      <c r="X63" s="150"/>
      <c r="Y63" s="150"/>
      <c r="Z63" s="150"/>
      <c r="AA63" s="150"/>
      <c r="AB63" s="150"/>
      <c r="AC63" s="150"/>
      <c r="AD63" s="150"/>
      <c r="AE63" s="150"/>
      <c r="AF63" s="150"/>
      <c r="AG63" s="150"/>
      <c r="AH63" s="150"/>
      <c r="AI63" s="150"/>
      <c r="AJ63" s="150"/>
      <c r="AK63" s="150"/>
      <c r="AL63" s="150"/>
      <c r="AM63" s="150"/>
    </row>
    <row r="64" spans="2:39">
      <c r="B64" s="4"/>
      <c r="C64">
        <v>70</v>
      </c>
      <c r="D64" s="152"/>
      <c r="E64" s="153" t="s">
        <v>1656</v>
      </c>
      <c r="F64" s="153"/>
      <c r="G64" s="153"/>
      <c r="H64" s="153"/>
      <c r="I64" s="153"/>
      <c r="J64" s="153"/>
      <c r="K64" s="152"/>
      <c r="L64" s="153"/>
      <c r="M64" s="152"/>
      <c r="N64" s="171"/>
      <c r="O64" s="166"/>
      <c r="P64" s="172"/>
      <c r="Q64" s="4"/>
      <c r="R64" s="164"/>
      <c r="S64" s="150"/>
      <c r="T64" s="150"/>
      <c r="U64" s="165"/>
      <c r="V64" s="150"/>
      <c r="W64" s="169"/>
      <c r="X64" s="150"/>
      <c r="Y64" s="150"/>
      <c r="Z64" s="150"/>
      <c r="AA64" s="150"/>
      <c r="AB64" s="150"/>
      <c r="AC64" s="150"/>
      <c r="AD64" s="150"/>
      <c r="AE64" s="150"/>
      <c r="AF64" s="150"/>
      <c r="AG64" s="150"/>
      <c r="AH64" s="150"/>
      <c r="AI64" s="150"/>
      <c r="AJ64" s="150"/>
      <c r="AK64" s="150"/>
      <c r="AL64" s="150"/>
      <c r="AM64" s="150"/>
    </row>
    <row r="65" spans="2:39">
      <c r="B65" s="4"/>
      <c r="C65">
        <v>71</v>
      </c>
      <c r="D65" s="152"/>
      <c r="E65" s="153" t="s">
        <v>1657</v>
      </c>
      <c r="F65" s="153"/>
      <c r="G65" s="153"/>
      <c r="H65" s="153"/>
      <c r="I65" s="153"/>
      <c r="J65" s="153"/>
      <c r="K65" s="152"/>
      <c r="L65" s="153"/>
      <c r="M65" s="152"/>
      <c r="N65" s="171"/>
      <c r="O65" s="166"/>
      <c r="P65" s="172"/>
      <c r="Q65" s="4"/>
      <c r="R65" s="164"/>
      <c r="S65" s="150"/>
      <c r="T65" s="150"/>
      <c r="U65" s="165"/>
      <c r="V65" s="150"/>
      <c r="W65" s="169"/>
      <c r="X65" s="150"/>
      <c r="Y65" s="150"/>
      <c r="Z65" s="150"/>
      <c r="AA65" s="150"/>
      <c r="AB65" s="150"/>
      <c r="AC65" s="150"/>
      <c r="AD65" s="150"/>
      <c r="AE65" s="150"/>
      <c r="AF65" s="150"/>
      <c r="AG65" s="150"/>
      <c r="AH65" s="150"/>
      <c r="AI65" s="150"/>
      <c r="AJ65" s="150"/>
      <c r="AK65" s="150"/>
      <c r="AL65" s="150"/>
      <c r="AM65" s="150"/>
    </row>
    <row r="66" spans="2:39">
      <c r="B66" s="4"/>
      <c r="C66">
        <v>72</v>
      </c>
      <c r="D66" s="152"/>
      <c r="E66" s="153" t="s">
        <v>1658</v>
      </c>
      <c r="F66" s="153"/>
      <c r="G66" s="153"/>
      <c r="H66" s="153"/>
      <c r="I66" s="153"/>
      <c r="J66" s="153"/>
      <c r="K66" s="152"/>
      <c r="L66" s="153"/>
      <c r="M66" s="152"/>
      <c r="N66" s="171">
        <f>SUM(N59,N65)</f>
        <v>0</v>
      </c>
      <c r="O66" s="166"/>
      <c r="P66" s="172">
        <f>SUM(P59,P65)</f>
        <v>0</v>
      </c>
      <c r="Q66" s="4"/>
      <c r="R66" s="164"/>
      <c r="S66" s="164"/>
      <c r="T66" s="150"/>
      <c r="U66" s="165"/>
      <c r="V66" s="150"/>
      <c r="W66" s="164"/>
      <c r="X66" s="150"/>
      <c r="Y66" s="150"/>
      <c r="Z66" s="150"/>
      <c r="AA66" s="150"/>
      <c r="AB66" s="150"/>
      <c r="AC66" s="150"/>
      <c r="AD66" s="150"/>
      <c r="AE66" s="150"/>
      <c r="AF66" s="150"/>
      <c r="AG66" s="150"/>
      <c r="AH66" s="150"/>
      <c r="AI66" s="150"/>
      <c r="AJ66" s="150"/>
      <c r="AK66" s="150"/>
      <c r="AL66" s="150"/>
      <c r="AM66" s="150"/>
    </row>
    <row r="67" spans="2:39">
      <c r="B67" s="7"/>
      <c r="C67" s="8"/>
      <c r="D67" s="152"/>
      <c r="E67" s="153"/>
      <c r="F67" s="153"/>
      <c r="G67" s="153"/>
      <c r="H67" s="153"/>
      <c r="I67" s="153"/>
      <c r="J67" s="153"/>
      <c r="K67" s="152"/>
      <c r="L67" s="153"/>
      <c r="M67" s="152"/>
      <c r="N67" s="171"/>
      <c r="O67" s="166"/>
      <c r="P67" s="172"/>
      <c r="Q67" s="4"/>
      <c r="R67" s="173"/>
      <c r="S67" s="173"/>
      <c r="T67" s="150"/>
      <c r="U67" s="174"/>
      <c r="V67" s="150"/>
      <c r="W67" s="175"/>
      <c r="X67" s="150"/>
      <c r="Y67" s="150"/>
      <c r="Z67" s="150"/>
      <c r="AA67" s="150"/>
      <c r="AB67" s="150"/>
      <c r="AC67" s="150"/>
      <c r="AD67" s="150"/>
      <c r="AE67" s="150"/>
      <c r="AF67" s="150"/>
      <c r="AG67" s="150"/>
      <c r="AH67" s="150"/>
      <c r="AI67" s="150"/>
      <c r="AJ67" s="150"/>
      <c r="AK67" s="150"/>
      <c r="AL67" s="150"/>
      <c r="AM67" s="150"/>
    </row>
    <row r="68" spans="2:39" ht="21" customHeight="1">
      <c r="N68" s="176"/>
      <c r="O68" s="142"/>
      <c r="P68" s="176"/>
      <c r="R68" s="177"/>
      <c r="S68" s="177"/>
      <c r="T68" s="150"/>
      <c r="U68" s="178"/>
      <c r="V68" s="150"/>
      <c r="W68" s="177"/>
      <c r="X68" s="150"/>
      <c r="Y68" s="150"/>
      <c r="Z68" s="150"/>
      <c r="AA68" s="150"/>
      <c r="AB68" s="150"/>
      <c r="AC68" s="150"/>
      <c r="AD68" s="150"/>
      <c r="AE68" s="150"/>
      <c r="AF68" s="150"/>
      <c r="AG68" s="150"/>
      <c r="AH68" s="150"/>
      <c r="AI68" s="150"/>
      <c r="AJ68" s="150"/>
      <c r="AK68" s="150"/>
      <c r="AL68" s="150"/>
      <c r="AM68" s="150"/>
    </row>
    <row r="69" spans="2:39" ht="21" customHeight="1">
      <c r="N69" s="142"/>
      <c r="O69" s="142"/>
      <c r="P69" s="142"/>
      <c r="R69" s="164"/>
      <c r="S69" s="164"/>
      <c r="T69" s="150"/>
      <c r="U69" s="165"/>
      <c r="V69" s="150"/>
      <c r="W69" s="169"/>
      <c r="X69" s="150"/>
      <c r="Y69" s="150"/>
      <c r="Z69" s="150"/>
      <c r="AA69" s="150"/>
      <c r="AB69" s="150"/>
      <c r="AC69" s="150"/>
      <c r="AD69" s="150"/>
      <c r="AE69" s="150"/>
      <c r="AF69" s="150"/>
      <c r="AG69" s="150"/>
      <c r="AH69" s="150"/>
      <c r="AI69" s="150"/>
      <c r="AJ69" s="150"/>
      <c r="AK69" s="150"/>
      <c r="AL69" s="150"/>
      <c r="AM69" s="150"/>
    </row>
    <row r="70" spans="2:39">
      <c r="N70" s="142"/>
      <c r="O70" s="142"/>
      <c r="P70" s="142"/>
      <c r="R70" s="164"/>
      <c r="S70" s="164"/>
      <c r="T70" s="150"/>
      <c r="U70" s="165"/>
      <c r="V70" s="150"/>
      <c r="W70" s="169"/>
      <c r="X70" s="150"/>
      <c r="Y70" s="150"/>
      <c r="Z70" s="150"/>
      <c r="AA70" s="150"/>
      <c r="AB70" s="150"/>
      <c r="AC70" s="150"/>
      <c r="AD70" s="150"/>
      <c r="AE70" s="150"/>
      <c r="AF70" s="150"/>
      <c r="AG70" s="150"/>
      <c r="AH70" s="150"/>
      <c r="AI70" s="150"/>
      <c r="AJ70" s="150"/>
      <c r="AK70" s="150"/>
      <c r="AL70" s="150"/>
      <c r="AM70" s="150"/>
    </row>
    <row r="71" spans="2:39">
      <c r="N71" s="142"/>
      <c r="O71" s="142"/>
      <c r="P71" s="142"/>
      <c r="R71" s="150"/>
      <c r="S71" s="150"/>
      <c r="T71" s="150"/>
      <c r="U71" s="165"/>
      <c r="V71" s="150"/>
      <c r="W71" s="150"/>
      <c r="X71" s="150"/>
      <c r="Y71" s="150"/>
      <c r="Z71" s="150"/>
      <c r="AA71" s="150"/>
      <c r="AB71" s="150"/>
      <c r="AC71" s="150"/>
      <c r="AD71" s="150"/>
      <c r="AE71" s="150"/>
      <c r="AF71" s="150"/>
      <c r="AG71" s="150"/>
      <c r="AH71" s="150"/>
      <c r="AI71" s="150"/>
      <c r="AJ71" s="150"/>
      <c r="AK71" s="150"/>
      <c r="AL71" s="150"/>
      <c r="AM71" s="150"/>
    </row>
    <row r="72" spans="2:39">
      <c r="J72" s="24"/>
      <c r="P72" s="15" t="s">
        <v>422</v>
      </c>
      <c r="U72" s="179"/>
    </row>
    <row r="73" spans="2:39" ht="15.75">
      <c r="P73" s="17"/>
      <c r="R73" s="5"/>
    </row>
    <row r="74" spans="2:39">
      <c r="N74" s="180"/>
    </row>
    <row r="75" spans="2:39">
      <c r="N75" s="180"/>
    </row>
    <row r="76" spans="2:39">
      <c r="N76" s="180"/>
    </row>
    <row r="77" spans="2:39">
      <c r="N77" s="181"/>
    </row>
  </sheetData>
  <customSheetViews>
    <customSheetView guid="{3336704C-C86D-41A0-9B04-03A25221C3F1}" scale="87" colorId="22" showPageBreaks="1" fitToPage="1" printArea="1" showRuler="0" topLeftCell="A31">
      <selection activeCell="P7" sqref="P7"/>
      <pageMargins left="0" right="0" top="0.5" bottom="0.55000000000000004" header="0.5" footer="0.5"/>
      <printOptions verticalCentered="1"/>
      <pageSetup scale="64" orientation="portrait" r:id="rId1"/>
      <headerFooter alignWithMargins="0"/>
    </customSheetView>
    <customSheetView guid="{186A0260-DB8C-42F6-ADCE-9C35D9933D5B}" scale="87" colorId="22" fitToPage="1" showRuler="0">
      <selection activeCell="P7" sqref="P7"/>
      <pageMargins left="0" right="0" top="0.5" bottom="0.55000000000000004" header="0.5" footer="0.5"/>
      <printOptions verticalCentered="1"/>
      <pageSetup scale="64" orientation="portrait" r:id="rId2"/>
      <headerFooter alignWithMargins="0"/>
    </customSheetView>
    <customSheetView guid="{0F9397AA-B4ED-47EF-BC79-BFEC0D3E0701}" scale="87" colorId="22" showPageBreaks="1" fitToPage="1" printArea="1" showRuler="0">
      <selection activeCell="E20" sqref="E20"/>
      <pageMargins left="0" right="0" top="0.5" bottom="0.55000000000000004" header="0.5" footer="0.5"/>
      <printOptions verticalCentered="1"/>
      <pageSetup scale="67" orientation="portrait" r:id="rId3"/>
      <headerFooter alignWithMargins="0"/>
    </customSheetView>
    <customSheetView guid="{CCA0C3E2-B2E2-4226-9654-0AB73CE002E7}" scale="87" colorId="22" showPageBreaks="1" fitToPage="1" printArea="1" showRuler="0" topLeftCell="K63">
      <selection activeCell="Q74" sqref="A1:Q74"/>
      <pageMargins left="0" right="0" top="0.5" bottom="0.55000000000000004" header="0.5" footer="0.5"/>
      <printOptions verticalCentered="1"/>
      <pageSetup scale="64" orientation="portrait" r:id="rId4"/>
      <headerFooter alignWithMargins="0"/>
    </customSheetView>
    <customSheetView guid="{56D44596-4A75-4B45-B852-2389F2F06E07}" scale="87" colorId="22" fitToPage="1" showRuler="0" topLeftCell="K63">
      <selection activeCell="Q74" sqref="A1:Q74"/>
      <pageMargins left="0" right="0" top="0.5" bottom="0.55000000000000004" header="0.5" footer="0.5"/>
      <printOptions verticalCentered="1"/>
      <pageSetup scale="64" orientation="portrait" r:id="rId5"/>
      <headerFooter alignWithMargins="0"/>
    </customSheetView>
    <customSheetView guid="{D5B5BADA-8EBF-4C10-97E9-D8DAB5586B34}" scale="87" colorId="22" showPageBreaks="1" fitToPage="1" printArea="1" showRuler="0">
      <selection activeCell="P7" sqref="P7"/>
      <pageMargins left="0" right="0" top="0.5" bottom="0.55000000000000004" header="0.5" footer="0.5"/>
      <printOptions verticalCentered="1"/>
      <pageSetup scale="64" orientation="portrait" r:id="rId6"/>
      <headerFooter alignWithMargins="0"/>
    </customSheetView>
  </customSheetViews>
  <phoneticPr fontId="0" type="noConversion"/>
  <printOptions verticalCentered="1"/>
  <pageMargins left="0" right="0" top="0.5" bottom="0.55000000000000004" header="0.5" footer="0.5"/>
  <pageSetup scale="64" orientation="portrait" r:id="rId7"/>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ransitionEntry="1">
    <pageSetUpPr fitToPage="1"/>
  </sheetPr>
  <dimension ref="B2:V173"/>
  <sheetViews>
    <sheetView defaultGridColor="0" colorId="22" zoomScale="87" zoomScaleNormal="87" workbookViewId="0">
      <selection activeCell="C7" sqref="C7"/>
    </sheetView>
  </sheetViews>
  <sheetFormatPr defaultColWidth="9.77734375" defaultRowHeight="15"/>
  <cols>
    <col min="2" max="2" width="1.77734375" customWidth="1"/>
    <col min="3" max="3" width="4.77734375" customWidth="1"/>
    <col min="4" max="4" width="1.77734375" customWidth="1"/>
    <col min="5" max="5" width="15.77734375" customWidth="1"/>
    <col min="8" max="8" width="1.77734375" customWidth="1"/>
    <col min="9" max="9" width="13.77734375" customWidth="1"/>
    <col min="10" max="10" width="11.77734375" customWidth="1"/>
    <col min="11" max="11" width="15.77734375" customWidth="1"/>
    <col min="12" max="12" width="1.77734375" customWidth="1"/>
    <col min="13" max="13" width="13.77734375" customWidth="1"/>
    <col min="14" max="14" width="1.77734375" customWidth="1"/>
    <col min="15" max="15" width="11.77734375" customWidth="1"/>
    <col min="16" max="16" width="1.77734375" customWidth="1"/>
    <col min="17" max="17" width="17.77734375" customWidth="1"/>
    <col min="18" max="18" width="1.77734375" customWidth="1"/>
  </cols>
  <sheetData>
    <row r="2" spans="2:22">
      <c r="V2" t="s">
        <v>454</v>
      </c>
    </row>
    <row r="4" spans="2:22">
      <c r="B4" s="8"/>
      <c r="C4" s="8"/>
      <c r="D4" s="8"/>
      <c r="E4" s="8"/>
      <c r="F4" s="8"/>
      <c r="G4" s="8"/>
      <c r="H4" s="8"/>
      <c r="I4" s="8"/>
      <c r="J4" s="8"/>
      <c r="K4" s="8"/>
      <c r="L4" s="8"/>
      <c r="M4" s="8"/>
      <c r="N4" s="8"/>
      <c r="O4" s="8"/>
      <c r="P4" s="8"/>
      <c r="Q4" s="8"/>
      <c r="V4" t="s">
        <v>455</v>
      </c>
    </row>
    <row r="5" spans="2:22">
      <c r="B5" s="4"/>
      <c r="C5" t="s">
        <v>494</v>
      </c>
      <c r="H5" s="4"/>
      <c r="I5" t="s">
        <v>495</v>
      </c>
      <c r="L5" s="4"/>
      <c r="M5" t="s">
        <v>496</v>
      </c>
      <c r="P5" s="4"/>
      <c r="Q5" t="s">
        <v>497</v>
      </c>
      <c r="R5" s="4"/>
      <c r="V5" t="s">
        <v>456</v>
      </c>
    </row>
    <row r="6" spans="2:22">
      <c r="B6" s="4"/>
      <c r="H6" s="4"/>
      <c r="I6" s="17" t="s">
        <v>498</v>
      </c>
      <c r="L6" s="4"/>
      <c r="M6" t="s">
        <v>499</v>
      </c>
      <c r="P6" s="4"/>
      <c r="R6" s="4"/>
      <c r="V6" t="s">
        <v>458</v>
      </c>
    </row>
    <row r="7" spans="2:22">
      <c r="B7" s="4"/>
      <c r="C7" t="str">
        <f>'pg. 1'!$D$10</f>
        <v>[Utility Name]</v>
      </c>
      <c r="H7" s="4"/>
      <c r="I7" t="s">
        <v>471</v>
      </c>
      <c r="L7" s="4"/>
      <c r="M7" s="933" t="str">
        <f>'pg. 1'!$O$31</f>
        <v>03/30/2025</v>
      </c>
      <c r="N7" s="18"/>
      <c r="O7" s="18"/>
      <c r="P7" s="182"/>
      <c r="Q7" s="18" t="str">
        <f>'pg. 1'!$M$10</f>
        <v xml:space="preserve">   December 31, 2024</v>
      </c>
      <c r="R7" s="4"/>
      <c r="V7" t="s">
        <v>459</v>
      </c>
    </row>
    <row r="8" spans="2:22">
      <c r="B8" s="7"/>
      <c r="C8" s="8"/>
      <c r="D8" s="8"/>
      <c r="E8" s="8"/>
      <c r="F8" s="8"/>
      <c r="G8" s="8"/>
      <c r="H8" s="7"/>
      <c r="I8" s="8"/>
      <c r="J8" s="8"/>
      <c r="K8" s="8"/>
      <c r="L8" s="7"/>
      <c r="M8" s="8"/>
      <c r="N8" s="8"/>
      <c r="O8" s="8"/>
      <c r="P8" s="7"/>
      <c r="Q8" s="8"/>
      <c r="R8" s="4"/>
      <c r="V8" t="s">
        <v>462</v>
      </c>
    </row>
    <row r="9" spans="2:22">
      <c r="B9" s="4"/>
      <c r="R9" s="4"/>
      <c r="V9" t="s">
        <v>1659</v>
      </c>
    </row>
    <row r="10" spans="2:22">
      <c r="B10" s="4"/>
      <c r="G10" t="s">
        <v>1533</v>
      </c>
      <c r="R10" s="4"/>
    </row>
    <row r="11" spans="2:22">
      <c r="B11" s="7"/>
      <c r="C11" s="8"/>
      <c r="D11" s="8"/>
      <c r="E11" s="8"/>
      <c r="F11" s="8"/>
      <c r="G11" s="8"/>
      <c r="H11" s="8"/>
      <c r="I11" s="8"/>
      <c r="J11" s="8"/>
      <c r="K11" s="8"/>
      <c r="L11" s="8"/>
      <c r="M11" s="8"/>
      <c r="N11" s="8"/>
      <c r="O11" s="8"/>
      <c r="P11" s="8"/>
      <c r="Q11" s="8"/>
      <c r="R11" s="4"/>
    </row>
    <row r="12" spans="2:22">
      <c r="B12" s="4"/>
      <c r="R12" s="4"/>
    </row>
    <row r="13" spans="2:22">
      <c r="B13" s="4"/>
      <c r="E13" t="s">
        <v>1534</v>
      </c>
      <c r="R13" s="4"/>
    </row>
    <row r="14" spans="2:22">
      <c r="B14" s="4"/>
      <c r="C14" t="s">
        <v>1535</v>
      </c>
      <c r="J14" s="15" t="s">
        <v>2269</v>
      </c>
      <c r="K14" t="s">
        <v>1536</v>
      </c>
      <c r="R14" s="4"/>
    </row>
    <row r="15" spans="2:22">
      <c r="B15" s="4"/>
      <c r="C15" t="s">
        <v>1537</v>
      </c>
      <c r="J15" t="s">
        <v>1538</v>
      </c>
      <c r="R15" s="4"/>
    </row>
    <row r="16" spans="2:22">
      <c r="B16" s="4"/>
      <c r="C16" t="s">
        <v>1539</v>
      </c>
      <c r="J16" s="15" t="s">
        <v>1540</v>
      </c>
      <c r="K16" t="s">
        <v>1541</v>
      </c>
      <c r="R16" s="4"/>
    </row>
    <row r="17" spans="2:18">
      <c r="B17" s="4"/>
      <c r="E17" t="s">
        <v>1542</v>
      </c>
      <c r="J17" t="s">
        <v>1543</v>
      </c>
      <c r="R17" s="4"/>
    </row>
    <row r="18" spans="2:18">
      <c r="B18" s="4"/>
      <c r="C18" t="s">
        <v>1544</v>
      </c>
      <c r="J18" t="s">
        <v>1545</v>
      </c>
      <c r="R18" s="4"/>
    </row>
    <row r="19" spans="2:18">
      <c r="B19" s="4"/>
      <c r="C19" t="s">
        <v>1546</v>
      </c>
      <c r="J19" s="15" t="s">
        <v>1547</v>
      </c>
      <c r="K19" t="s">
        <v>1548</v>
      </c>
      <c r="R19" s="4"/>
    </row>
    <row r="20" spans="2:18">
      <c r="B20" s="4"/>
      <c r="C20" t="s">
        <v>1549</v>
      </c>
      <c r="J20" t="s">
        <v>1671</v>
      </c>
      <c r="R20" s="4"/>
    </row>
    <row r="21" spans="2:18">
      <c r="B21" s="4"/>
      <c r="C21" t="s">
        <v>1672</v>
      </c>
      <c r="J21" t="s">
        <v>1673</v>
      </c>
      <c r="R21" s="4"/>
    </row>
    <row r="22" spans="2:18">
      <c r="B22" s="4"/>
      <c r="E22" t="s">
        <v>1674</v>
      </c>
      <c r="J22" t="s">
        <v>1675</v>
      </c>
      <c r="R22" s="4"/>
    </row>
    <row r="23" spans="2:18">
      <c r="B23" s="4"/>
      <c r="C23" t="s">
        <v>1676</v>
      </c>
      <c r="J23" t="s">
        <v>1677</v>
      </c>
      <c r="R23" s="4"/>
    </row>
    <row r="24" spans="2:18">
      <c r="B24" s="4"/>
      <c r="E24" t="s">
        <v>1678</v>
      </c>
      <c r="J24" s="15" t="s">
        <v>1679</v>
      </c>
      <c r="K24" t="s">
        <v>1680</v>
      </c>
      <c r="R24" s="4"/>
    </row>
    <row r="25" spans="2:18">
      <c r="B25" s="4"/>
      <c r="C25" t="s">
        <v>1681</v>
      </c>
      <c r="J25" t="s">
        <v>1682</v>
      </c>
      <c r="R25" s="4"/>
    </row>
    <row r="26" spans="2:18">
      <c r="B26" s="4"/>
      <c r="C26" t="s">
        <v>1683</v>
      </c>
      <c r="J26" t="s">
        <v>2309</v>
      </c>
      <c r="R26" s="4"/>
    </row>
    <row r="27" spans="2:18">
      <c r="B27" s="4"/>
      <c r="C27" t="s">
        <v>1909</v>
      </c>
      <c r="R27" s="4"/>
    </row>
    <row r="28" spans="2:18">
      <c r="B28" s="7"/>
      <c r="C28" s="8"/>
      <c r="D28" s="8"/>
      <c r="E28" s="8"/>
      <c r="F28" s="8"/>
      <c r="G28" s="8"/>
      <c r="H28" s="8"/>
      <c r="I28" s="8"/>
      <c r="J28" s="8"/>
      <c r="K28" s="8"/>
      <c r="L28" s="8"/>
      <c r="M28" s="8"/>
      <c r="N28" s="8"/>
      <c r="O28" s="8"/>
      <c r="P28" s="8"/>
      <c r="Q28" s="8"/>
      <c r="R28" s="4"/>
    </row>
    <row r="29" spans="2:18">
      <c r="B29" s="4"/>
      <c r="D29" s="4"/>
      <c r="N29" s="4"/>
      <c r="P29" s="4"/>
      <c r="R29" s="4"/>
    </row>
    <row r="30" spans="2:18">
      <c r="B30" s="4"/>
      <c r="D30" s="4"/>
      <c r="N30" s="4"/>
      <c r="O30" s="24" t="s">
        <v>1684</v>
      </c>
      <c r="P30" s="4"/>
      <c r="R30" s="4"/>
    </row>
    <row r="31" spans="2:18">
      <c r="B31" s="4"/>
      <c r="C31" s="24" t="s">
        <v>752</v>
      </c>
      <c r="D31" s="4"/>
      <c r="G31" t="s">
        <v>1685</v>
      </c>
      <c r="N31" s="4"/>
      <c r="O31" s="24" t="s">
        <v>1686</v>
      </c>
      <c r="P31" s="4"/>
      <c r="Q31" s="24" t="s">
        <v>1687</v>
      </c>
      <c r="R31" s="4"/>
    </row>
    <row r="32" spans="2:18">
      <c r="B32" s="4"/>
      <c r="C32" t="s">
        <v>753</v>
      </c>
      <c r="D32" s="4"/>
      <c r="N32" s="4"/>
      <c r="O32" s="24" t="s">
        <v>1576</v>
      </c>
      <c r="P32" s="4"/>
      <c r="R32" s="4"/>
    </row>
    <row r="33" spans="2:18">
      <c r="B33" s="4"/>
      <c r="D33" s="4"/>
      <c r="N33" s="4"/>
      <c r="O33" s="24" t="s">
        <v>1688</v>
      </c>
      <c r="P33" s="4"/>
      <c r="R33" s="4"/>
    </row>
    <row r="34" spans="2:18">
      <c r="B34" s="4"/>
      <c r="D34" s="4"/>
      <c r="G34" t="s">
        <v>1689</v>
      </c>
      <c r="N34" s="4"/>
      <c r="O34" s="24" t="s">
        <v>2508</v>
      </c>
      <c r="P34" s="4"/>
      <c r="Q34" s="24" t="s">
        <v>675</v>
      </c>
      <c r="R34" s="4"/>
    </row>
    <row r="35" spans="2:18">
      <c r="B35" s="7"/>
      <c r="C35" s="8"/>
      <c r="D35" s="7"/>
      <c r="E35" s="8"/>
      <c r="F35" s="8"/>
      <c r="G35" s="8"/>
      <c r="H35" s="8"/>
      <c r="I35" s="8"/>
      <c r="J35" s="8"/>
      <c r="K35" s="8"/>
      <c r="L35" s="8"/>
      <c r="M35" s="8"/>
      <c r="N35" s="7"/>
      <c r="O35" s="8"/>
      <c r="P35" s="7"/>
      <c r="Q35" s="8"/>
      <c r="R35" s="4"/>
    </row>
    <row r="36" spans="2:18">
      <c r="B36" s="4"/>
      <c r="D36" s="152"/>
      <c r="E36" s="153"/>
      <c r="F36" s="153" t="s">
        <v>1690</v>
      </c>
      <c r="G36" s="153"/>
      <c r="H36" s="153"/>
      <c r="I36" s="153"/>
      <c r="J36" s="153"/>
      <c r="K36" s="153"/>
      <c r="L36" s="153"/>
      <c r="M36" s="183"/>
      <c r="N36" s="152"/>
      <c r="O36" s="153"/>
      <c r="P36" s="184"/>
      <c r="Q36" s="163"/>
      <c r="R36" s="4"/>
    </row>
    <row r="37" spans="2:18">
      <c r="B37" s="4"/>
      <c r="C37" s="15" t="s">
        <v>676</v>
      </c>
      <c r="D37" s="152"/>
      <c r="E37" s="153" t="s">
        <v>1691</v>
      </c>
      <c r="F37" s="153"/>
      <c r="G37" s="153"/>
      <c r="H37" s="153"/>
      <c r="I37" s="153"/>
      <c r="J37" s="153"/>
      <c r="K37" s="153"/>
      <c r="L37" s="153"/>
      <c r="M37" s="183"/>
      <c r="N37" s="152"/>
      <c r="O37" s="153"/>
      <c r="P37" s="152"/>
      <c r="Q37" s="185"/>
      <c r="R37" s="4"/>
    </row>
    <row r="38" spans="2:18">
      <c r="B38" s="4"/>
      <c r="C38" s="15" t="s">
        <v>677</v>
      </c>
      <c r="D38" s="152"/>
      <c r="E38" s="153" t="s">
        <v>1692</v>
      </c>
      <c r="F38" s="153"/>
      <c r="G38" s="153"/>
      <c r="H38" s="153"/>
      <c r="I38" s="153"/>
      <c r="J38" s="153"/>
      <c r="K38" s="153"/>
      <c r="L38" s="153"/>
      <c r="M38" s="183"/>
      <c r="N38" s="152"/>
      <c r="O38" s="153"/>
      <c r="P38" s="152"/>
      <c r="Q38" s="172"/>
      <c r="R38" s="4"/>
    </row>
    <row r="39" spans="2:18">
      <c r="B39" s="4"/>
      <c r="C39" s="15" t="s">
        <v>678</v>
      </c>
      <c r="D39" s="152"/>
      <c r="E39" s="153" t="s">
        <v>1693</v>
      </c>
      <c r="F39" s="153"/>
      <c r="G39" s="153"/>
      <c r="H39" s="153"/>
      <c r="I39" s="153"/>
      <c r="J39" s="153"/>
      <c r="K39" s="153"/>
      <c r="L39" s="153"/>
      <c r="M39" s="183"/>
      <c r="N39" s="152"/>
      <c r="O39" s="153"/>
      <c r="P39" s="152"/>
      <c r="Q39" s="172"/>
      <c r="R39" s="4"/>
    </row>
    <row r="40" spans="2:18">
      <c r="B40" s="4"/>
      <c r="C40" s="15" t="s">
        <v>679</v>
      </c>
      <c r="D40" s="152"/>
      <c r="E40" s="153" t="s">
        <v>1694</v>
      </c>
      <c r="F40" s="153"/>
      <c r="G40" s="153"/>
      <c r="H40" s="153"/>
      <c r="I40" s="153"/>
      <c r="J40" s="153"/>
      <c r="K40" s="153"/>
      <c r="L40" s="153"/>
      <c r="M40" s="183"/>
      <c r="N40" s="152"/>
      <c r="O40" s="153"/>
      <c r="P40" s="152"/>
      <c r="Q40" s="172"/>
      <c r="R40" s="4"/>
    </row>
    <row r="41" spans="2:18">
      <c r="B41" s="4"/>
      <c r="C41" s="15" t="s">
        <v>680</v>
      </c>
      <c r="D41" s="152"/>
      <c r="E41" s="153" t="s">
        <v>1694</v>
      </c>
      <c r="F41" s="153"/>
      <c r="G41" s="153"/>
      <c r="H41" s="153"/>
      <c r="I41" s="153"/>
      <c r="J41" s="153"/>
      <c r="K41" s="153"/>
      <c r="L41" s="153"/>
      <c r="M41" s="183"/>
      <c r="N41" s="152"/>
      <c r="O41" s="153"/>
      <c r="P41" s="152"/>
      <c r="Q41" s="172"/>
      <c r="R41" s="4"/>
    </row>
    <row r="42" spans="2:18">
      <c r="B42" s="4"/>
      <c r="C42" s="15" t="s">
        <v>681</v>
      </c>
      <c r="D42" s="152"/>
      <c r="E42" s="153" t="s">
        <v>1694</v>
      </c>
      <c r="F42" s="153"/>
      <c r="G42" s="153"/>
      <c r="H42" s="153"/>
      <c r="I42" s="153"/>
      <c r="J42" s="153"/>
      <c r="K42" s="153"/>
      <c r="L42" s="153"/>
      <c r="M42" s="183"/>
      <c r="N42" s="152"/>
      <c r="O42" s="153"/>
      <c r="P42" s="152"/>
      <c r="Q42" s="172"/>
      <c r="R42" s="4"/>
    </row>
    <row r="43" spans="2:18">
      <c r="B43" s="4"/>
      <c r="C43" s="15" t="s">
        <v>682</v>
      </c>
      <c r="D43" s="152"/>
      <c r="E43" s="153" t="s">
        <v>1694</v>
      </c>
      <c r="F43" s="153"/>
      <c r="G43" s="153"/>
      <c r="H43" s="153"/>
      <c r="I43" s="153"/>
      <c r="J43" s="153"/>
      <c r="K43" s="153"/>
      <c r="L43" s="153"/>
      <c r="M43" s="183"/>
      <c r="N43" s="152"/>
      <c r="O43" s="153"/>
      <c r="P43" s="152"/>
      <c r="Q43" s="172"/>
      <c r="R43" s="4"/>
    </row>
    <row r="44" spans="2:18">
      <c r="B44" s="4"/>
      <c r="C44" s="15" t="s">
        <v>683</v>
      </c>
      <c r="D44" s="152"/>
      <c r="E44" s="153" t="s">
        <v>1694</v>
      </c>
      <c r="F44" s="153"/>
      <c r="G44" s="153"/>
      <c r="H44" s="153"/>
      <c r="I44" s="153"/>
      <c r="J44" s="153"/>
      <c r="K44" s="153"/>
      <c r="L44" s="153"/>
      <c r="M44" s="183"/>
      <c r="N44" s="152"/>
      <c r="O44" s="153"/>
      <c r="P44" s="152"/>
      <c r="Q44" s="172"/>
      <c r="R44" s="4"/>
    </row>
    <row r="45" spans="2:18">
      <c r="B45" s="4"/>
      <c r="C45" s="15" t="s">
        <v>684</v>
      </c>
      <c r="D45" s="152"/>
      <c r="E45" s="153" t="s">
        <v>1695</v>
      </c>
      <c r="F45" s="153"/>
      <c r="G45" s="153"/>
      <c r="H45" s="153"/>
      <c r="I45" s="153"/>
      <c r="J45" s="153"/>
      <c r="K45" s="153"/>
      <c r="L45" s="153"/>
      <c r="M45" s="183"/>
      <c r="N45" s="152"/>
      <c r="O45" s="153"/>
      <c r="P45" s="152"/>
      <c r="Q45" s="172"/>
      <c r="R45" s="4"/>
    </row>
    <row r="46" spans="2:18">
      <c r="B46" s="4"/>
      <c r="C46" s="15" t="s">
        <v>685</v>
      </c>
      <c r="D46" s="152"/>
      <c r="E46" s="153" t="s">
        <v>1696</v>
      </c>
      <c r="F46" s="153"/>
      <c r="G46" s="153"/>
      <c r="H46" s="153"/>
      <c r="I46" s="153"/>
      <c r="J46" s="153"/>
      <c r="K46" s="153"/>
      <c r="L46" s="153"/>
      <c r="M46" s="183"/>
      <c r="N46" s="152"/>
      <c r="O46" s="153"/>
      <c r="P46" s="152"/>
      <c r="Q46" s="172"/>
      <c r="R46" s="4"/>
    </row>
    <row r="47" spans="2:18">
      <c r="B47" s="4"/>
      <c r="C47" s="15" t="s">
        <v>686</v>
      </c>
      <c r="D47" s="152"/>
      <c r="E47" s="153" t="s">
        <v>1697</v>
      </c>
      <c r="F47" s="153"/>
      <c r="G47" s="153"/>
      <c r="H47" s="153"/>
      <c r="I47" s="153"/>
      <c r="J47" s="153"/>
      <c r="K47" s="153"/>
      <c r="L47" s="153"/>
      <c r="M47" s="183"/>
      <c r="N47" s="152"/>
      <c r="O47" s="153"/>
      <c r="P47" s="152"/>
      <c r="Q47" s="172"/>
      <c r="R47" s="4"/>
    </row>
    <row r="48" spans="2:18">
      <c r="B48" s="4"/>
      <c r="C48" s="15" t="s">
        <v>687</v>
      </c>
      <c r="D48" s="152"/>
      <c r="E48" s="153" t="s">
        <v>1697</v>
      </c>
      <c r="F48" s="153"/>
      <c r="G48" s="153"/>
      <c r="H48" s="153"/>
      <c r="I48" s="153"/>
      <c r="J48" s="153"/>
      <c r="K48" s="153"/>
      <c r="L48" s="153"/>
      <c r="M48" s="183"/>
      <c r="N48" s="152"/>
      <c r="O48" s="153"/>
      <c r="P48" s="152"/>
      <c r="Q48" s="172"/>
      <c r="R48" s="4"/>
    </row>
    <row r="49" spans="2:18">
      <c r="B49" s="4"/>
      <c r="C49" s="15" t="s">
        <v>688</v>
      </c>
      <c r="D49" s="152"/>
      <c r="E49" s="153" t="s">
        <v>1697</v>
      </c>
      <c r="F49" s="153"/>
      <c r="G49" s="153"/>
      <c r="H49" s="153"/>
      <c r="I49" s="153"/>
      <c r="J49" s="153"/>
      <c r="K49" s="153"/>
      <c r="L49" s="153"/>
      <c r="M49" s="183"/>
      <c r="N49" s="152"/>
      <c r="O49" s="153"/>
      <c r="P49" s="152"/>
      <c r="Q49" s="172"/>
      <c r="R49" s="4"/>
    </row>
    <row r="50" spans="2:18">
      <c r="B50" s="4"/>
      <c r="C50" s="15" t="s">
        <v>689</v>
      </c>
      <c r="D50" s="152"/>
      <c r="E50" s="153" t="s">
        <v>1697</v>
      </c>
      <c r="F50" s="153"/>
      <c r="G50" s="153"/>
      <c r="H50" s="153"/>
      <c r="I50" s="153"/>
      <c r="J50" s="153"/>
      <c r="K50" s="153"/>
      <c r="L50" s="153"/>
      <c r="M50" s="183"/>
      <c r="N50" s="152"/>
      <c r="O50" s="153"/>
      <c r="P50" s="152"/>
      <c r="Q50" s="172"/>
      <c r="R50" s="4"/>
    </row>
    <row r="51" spans="2:18">
      <c r="B51" s="4"/>
      <c r="C51" s="15" t="s">
        <v>690</v>
      </c>
      <c r="D51" s="152"/>
      <c r="E51" s="153" t="s">
        <v>1698</v>
      </c>
      <c r="F51" s="153"/>
      <c r="G51" s="153"/>
      <c r="H51" s="153"/>
      <c r="I51" s="153"/>
      <c r="J51" s="153"/>
      <c r="K51" s="153"/>
      <c r="L51" s="153"/>
      <c r="M51" s="183"/>
      <c r="N51" s="152"/>
      <c r="O51" s="153"/>
      <c r="P51" s="152"/>
      <c r="Q51" s="172">
        <f>SUM(Q46:Q50)</f>
        <v>0</v>
      </c>
      <c r="R51" s="4"/>
    </row>
    <row r="52" spans="2:18">
      <c r="B52" s="4"/>
      <c r="C52" s="15" t="s">
        <v>691</v>
      </c>
      <c r="D52" s="152"/>
      <c r="E52" s="153" t="s">
        <v>1699</v>
      </c>
      <c r="F52" s="153"/>
      <c r="G52" s="153"/>
      <c r="H52" s="153"/>
      <c r="I52" s="153"/>
      <c r="J52" s="153"/>
      <c r="K52" s="153"/>
      <c r="L52" s="153"/>
      <c r="M52" s="183"/>
      <c r="N52" s="152"/>
      <c r="O52" s="153"/>
      <c r="P52" s="152"/>
      <c r="Q52" s="185"/>
      <c r="R52" s="4"/>
    </row>
    <row r="53" spans="2:18">
      <c r="B53" s="4"/>
      <c r="C53" s="15" t="s">
        <v>692</v>
      </c>
      <c r="D53" s="152"/>
      <c r="E53" s="153" t="s">
        <v>1700</v>
      </c>
      <c r="F53" s="153"/>
      <c r="G53" s="153"/>
      <c r="H53" s="153"/>
      <c r="I53" s="153"/>
      <c r="J53" s="153"/>
      <c r="K53" s="153"/>
      <c r="L53" s="153"/>
      <c r="M53" s="183"/>
      <c r="N53" s="152"/>
      <c r="O53" s="153"/>
      <c r="P53" s="152"/>
      <c r="Q53" s="172"/>
      <c r="R53" s="4"/>
    </row>
    <row r="54" spans="2:18">
      <c r="B54" s="4"/>
      <c r="C54" s="15" t="s">
        <v>693</v>
      </c>
      <c r="D54" s="152"/>
      <c r="E54" s="153"/>
      <c r="F54" s="153"/>
      <c r="G54" s="153"/>
      <c r="H54" s="153"/>
      <c r="I54" s="153"/>
      <c r="J54" s="153"/>
      <c r="K54" s="153"/>
      <c r="L54" s="153"/>
      <c r="M54" s="183"/>
      <c r="N54" s="152"/>
      <c r="O54" s="153"/>
      <c r="P54" s="152"/>
      <c r="Q54" s="172"/>
      <c r="R54" s="4"/>
    </row>
    <row r="55" spans="2:18">
      <c r="B55" s="4"/>
      <c r="C55" s="15" t="s">
        <v>694</v>
      </c>
      <c r="D55" s="152"/>
      <c r="E55" s="153"/>
      <c r="F55" s="153"/>
      <c r="G55" s="153"/>
      <c r="H55" s="153"/>
      <c r="I55" s="153"/>
      <c r="J55" s="153"/>
      <c r="K55" s="153"/>
      <c r="L55" s="153"/>
      <c r="M55" s="183"/>
      <c r="N55" s="152"/>
      <c r="O55" s="153"/>
      <c r="P55" s="152"/>
      <c r="Q55" s="172"/>
      <c r="R55" s="4"/>
    </row>
    <row r="56" spans="2:18">
      <c r="B56" s="4"/>
      <c r="C56" s="15" t="s">
        <v>695</v>
      </c>
      <c r="D56" s="152"/>
      <c r="E56" s="153"/>
      <c r="F56" s="153"/>
      <c r="G56" s="153"/>
      <c r="H56" s="153"/>
      <c r="I56" s="153"/>
      <c r="J56" s="153"/>
      <c r="K56" s="153"/>
      <c r="L56" s="153"/>
      <c r="M56" s="183"/>
      <c r="N56" s="152"/>
      <c r="O56" s="153"/>
      <c r="P56" s="152"/>
      <c r="Q56" s="172"/>
      <c r="R56" s="4"/>
    </row>
    <row r="57" spans="2:18">
      <c r="B57" s="4"/>
      <c r="C57" s="15" t="s">
        <v>696</v>
      </c>
      <c r="D57" s="152"/>
      <c r="E57" s="153"/>
      <c r="F57" s="153"/>
      <c r="G57" s="153"/>
      <c r="H57" s="153"/>
      <c r="I57" s="153"/>
      <c r="J57" s="153"/>
      <c r="K57" s="153"/>
      <c r="L57" s="153"/>
      <c r="M57" s="183"/>
      <c r="N57" s="152"/>
      <c r="O57" s="153"/>
      <c r="P57" s="152"/>
      <c r="Q57" s="172"/>
      <c r="R57" s="4"/>
    </row>
    <row r="58" spans="2:18">
      <c r="B58" s="4"/>
      <c r="C58" s="15" t="s">
        <v>697</v>
      </c>
      <c r="D58" s="152"/>
      <c r="E58" s="153" t="s">
        <v>1701</v>
      </c>
      <c r="F58" s="153"/>
      <c r="G58" s="153"/>
      <c r="H58" s="153"/>
      <c r="I58" s="153"/>
      <c r="J58" s="153"/>
      <c r="K58" s="153"/>
      <c r="L58" s="153"/>
      <c r="M58" s="183"/>
      <c r="N58" s="152"/>
      <c r="O58" s="153"/>
      <c r="P58" s="152"/>
      <c r="Q58" s="172"/>
      <c r="R58" s="4"/>
    </row>
    <row r="59" spans="2:18">
      <c r="B59" s="4"/>
      <c r="C59" s="15" t="s">
        <v>698</v>
      </c>
      <c r="D59" s="152"/>
      <c r="E59" s="153" t="s">
        <v>1702</v>
      </c>
      <c r="F59" s="153"/>
      <c r="G59" s="153"/>
      <c r="H59" s="153"/>
      <c r="I59" s="153"/>
      <c r="J59" s="153"/>
      <c r="K59" s="153"/>
      <c r="L59" s="153"/>
      <c r="M59" s="183"/>
      <c r="N59" s="152"/>
      <c r="O59" s="153"/>
      <c r="P59" s="152"/>
      <c r="Q59" s="172"/>
      <c r="R59" s="4"/>
    </row>
    <row r="60" spans="2:18">
      <c r="B60" s="4"/>
      <c r="C60" s="15" t="s">
        <v>699</v>
      </c>
      <c r="D60" s="152"/>
      <c r="E60" s="153"/>
      <c r="F60" s="153"/>
      <c r="G60" s="153"/>
      <c r="H60" s="153"/>
      <c r="I60" s="153"/>
      <c r="J60" s="153"/>
      <c r="K60" s="153"/>
      <c r="L60" s="153"/>
      <c r="M60" s="183"/>
      <c r="N60" s="152"/>
      <c r="O60" s="153"/>
      <c r="P60" s="152"/>
      <c r="Q60" s="172"/>
      <c r="R60" s="4"/>
    </row>
    <row r="61" spans="2:18">
      <c r="B61" s="4"/>
      <c r="C61" s="15" t="s">
        <v>700</v>
      </c>
      <c r="D61" s="152"/>
      <c r="E61" s="153"/>
      <c r="F61" s="153"/>
      <c r="G61" s="153"/>
      <c r="H61" s="153"/>
      <c r="I61" s="153"/>
      <c r="J61" s="153"/>
      <c r="K61" s="153"/>
      <c r="L61" s="153"/>
      <c r="M61" s="183"/>
      <c r="N61" s="152"/>
      <c r="O61" s="153"/>
      <c r="P61" s="152"/>
      <c r="Q61" s="172"/>
      <c r="R61" s="4"/>
    </row>
    <row r="62" spans="2:18">
      <c r="B62" s="4"/>
      <c r="C62" s="15" t="s">
        <v>701</v>
      </c>
      <c r="D62" s="152"/>
      <c r="E62" s="153"/>
      <c r="F62" s="153"/>
      <c r="G62" s="153"/>
      <c r="H62" s="153"/>
      <c r="I62" s="153"/>
      <c r="J62" s="153"/>
      <c r="K62" s="153"/>
      <c r="L62" s="153"/>
      <c r="M62" s="183"/>
      <c r="N62" s="152"/>
      <c r="O62" s="153"/>
      <c r="P62" s="152"/>
      <c r="Q62" s="172"/>
      <c r="R62" s="4"/>
    </row>
    <row r="63" spans="2:18">
      <c r="B63" s="4"/>
      <c r="C63" s="15" t="s">
        <v>702</v>
      </c>
      <c r="D63" s="152"/>
      <c r="E63" s="153"/>
      <c r="F63" s="153"/>
      <c r="G63" s="153"/>
      <c r="H63" s="153"/>
      <c r="I63" s="153"/>
      <c r="J63" s="153"/>
      <c r="K63" s="153"/>
      <c r="L63" s="153"/>
      <c r="M63" s="183"/>
      <c r="N63" s="152"/>
      <c r="O63" s="153"/>
      <c r="P63" s="152"/>
      <c r="Q63" s="172"/>
      <c r="R63" s="4"/>
    </row>
    <row r="64" spans="2:18">
      <c r="B64" s="4"/>
      <c r="C64" s="15" t="s">
        <v>703</v>
      </c>
      <c r="D64" s="152"/>
      <c r="E64" s="153"/>
      <c r="F64" s="153"/>
      <c r="G64" s="153"/>
      <c r="H64" s="153"/>
      <c r="I64" s="153"/>
      <c r="J64" s="153"/>
      <c r="K64" s="153"/>
      <c r="L64" s="153"/>
      <c r="M64" s="183"/>
      <c r="N64" s="152"/>
      <c r="O64" s="153"/>
      <c r="P64" s="152"/>
      <c r="Q64" s="172"/>
      <c r="R64" s="4"/>
    </row>
    <row r="65" spans="2:18">
      <c r="B65" s="4"/>
      <c r="C65" s="15" t="s">
        <v>704</v>
      </c>
      <c r="D65" s="152"/>
      <c r="E65" s="153" t="s">
        <v>1703</v>
      </c>
      <c r="F65" s="153"/>
      <c r="G65" s="153"/>
      <c r="H65" s="153"/>
      <c r="I65" s="153"/>
      <c r="J65" s="153"/>
      <c r="K65" s="153"/>
      <c r="L65" s="153"/>
      <c r="M65" s="183"/>
      <c r="N65" s="152"/>
      <c r="O65" s="153"/>
      <c r="P65" s="152"/>
      <c r="Q65" s="172"/>
      <c r="R65" s="4"/>
    </row>
    <row r="66" spans="2:18">
      <c r="B66" s="4"/>
      <c r="C66" s="15" t="s">
        <v>705</v>
      </c>
      <c r="D66" s="152"/>
      <c r="E66" s="153" t="s">
        <v>1704</v>
      </c>
      <c r="F66" s="153"/>
      <c r="G66" s="153"/>
      <c r="H66" s="153"/>
      <c r="I66" s="153"/>
      <c r="J66" s="153"/>
      <c r="K66" s="153"/>
      <c r="L66" s="153"/>
      <c r="M66" s="183"/>
      <c r="N66" s="152"/>
      <c r="O66" s="153"/>
      <c r="P66" s="152"/>
      <c r="Q66" s="172"/>
      <c r="R66" s="4"/>
    </row>
    <row r="67" spans="2:18">
      <c r="B67" s="4"/>
      <c r="C67" s="15" t="s">
        <v>706</v>
      </c>
      <c r="D67" s="152"/>
      <c r="E67" s="153"/>
      <c r="F67" s="153"/>
      <c r="G67" s="153"/>
      <c r="H67" s="153"/>
      <c r="I67" s="153"/>
      <c r="J67" s="153"/>
      <c r="K67" s="153"/>
      <c r="L67" s="153"/>
      <c r="M67" s="183"/>
      <c r="N67" s="152"/>
      <c r="O67" s="153"/>
      <c r="P67" s="152"/>
      <c r="Q67" s="172"/>
      <c r="R67" s="4"/>
    </row>
    <row r="68" spans="2:18">
      <c r="B68" s="4"/>
      <c r="C68" s="15" t="s">
        <v>707</v>
      </c>
      <c r="D68" s="152"/>
      <c r="E68" s="153"/>
      <c r="F68" s="153"/>
      <c r="G68" s="153"/>
      <c r="H68" s="153"/>
      <c r="I68" s="153"/>
      <c r="J68" s="153"/>
      <c r="K68" s="153"/>
      <c r="L68" s="153"/>
      <c r="M68" s="183"/>
      <c r="N68" s="152"/>
      <c r="O68" s="153"/>
      <c r="P68" s="152"/>
      <c r="Q68" s="172"/>
      <c r="R68" s="4"/>
    </row>
    <row r="69" spans="2:18">
      <c r="B69" s="4"/>
      <c r="C69" s="15" t="s">
        <v>708</v>
      </c>
      <c r="D69" s="152"/>
      <c r="E69" s="153"/>
      <c r="F69" s="153"/>
      <c r="G69" s="153"/>
      <c r="H69" s="153"/>
      <c r="I69" s="153"/>
      <c r="J69" s="153"/>
      <c r="K69" s="153"/>
      <c r="L69" s="153"/>
      <c r="M69" s="183"/>
      <c r="N69" s="152"/>
      <c r="O69" s="153"/>
      <c r="P69" s="152"/>
      <c r="Q69" s="172"/>
      <c r="R69" s="4"/>
    </row>
    <row r="70" spans="2:18">
      <c r="B70" s="4"/>
      <c r="C70" s="15" t="s">
        <v>709</v>
      </c>
      <c r="D70" s="152"/>
      <c r="E70" s="153"/>
      <c r="F70" s="153"/>
      <c r="G70" s="153"/>
      <c r="H70" s="153"/>
      <c r="I70" s="153"/>
      <c r="J70" s="153"/>
      <c r="K70" s="153"/>
      <c r="L70" s="153"/>
      <c r="M70" s="183"/>
      <c r="N70" s="152"/>
      <c r="O70" s="153"/>
      <c r="P70" s="152"/>
      <c r="Q70" s="172"/>
      <c r="R70" s="4"/>
    </row>
    <row r="71" spans="2:18">
      <c r="B71" s="4"/>
      <c r="C71" s="15" t="s">
        <v>710</v>
      </c>
      <c r="D71" s="152"/>
      <c r="E71" s="153"/>
      <c r="F71" s="153"/>
      <c r="G71" s="153"/>
      <c r="H71" s="153"/>
      <c r="I71" s="153"/>
      <c r="J71" s="153"/>
      <c r="K71" s="153"/>
      <c r="L71" s="153"/>
      <c r="M71" s="183"/>
      <c r="N71" s="152"/>
      <c r="O71" s="153"/>
      <c r="P71" s="152"/>
      <c r="Q71" s="172"/>
      <c r="R71" s="4"/>
    </row>
    <row r="72" spans="2:18">
      <c r="B72" s="4"/>
      <c r="C72" s="15" t="s">
        <v>711</v>
      </c>
      <c r="D72" s="152"/>
      <c r="E72" s="153" t="s">
        <v>66</v>
      </c>
      <c r="F72" s="153"/>
      <c r="G72" s="153"/>
      <c r="H72" s="153"/>
      <c r="I72" s="153"/>
      <c r="J72" s="153"/>
      <c r="K72" s="153"/>
      <c r="L72" s="153"/>
      <c r="M72" s="183"/>
      <c r="N72" s="152"/>
      <c r="O72" s="153"/>
      <c r="P72" s="152"/>
      <c r="Q72" s="172"/>
      <c r="R72" s="4"/>
    </row>
    <row r="73" spans="2:18">
      <c r="B73" s="4"/>
      <c r="C73" s="15" t="s">
        <v>712</v>
      </c>
      <c r="D73" s="152"/>
      <c r="E73" s="153" t="s">
        <v>67</v>
      </c>
      <c r="F73" s="153"/>
      <c r="G73" s="153"/>
      <c r="H73" s="153"/>
      <c r="I73" s="153"/>
      <c r="J73" s="153"/>
      <c r="K73" s="153"/>
      <c r="L73" s="153"/>
      <c r="M73" s="183"/>
      <c r="N73" s="152"/>
      <c r="O73" s="153"/>
      <c r="P73" s="152"/>
      <c r="Q73" s="172"/>
      <c r="R73" s="4"/>
    </row>
    <row r="74" spans="2:18">
      <c r="B74" s="4"/>
      <c r="C74" s="15" t="s">
        <v>713</v>
      </c>
      <c r="D74" s="152"/>
      <c r="E74" s="153" t="s">
        <v>68</v>
      </c>
      <c r="F74" s="153"/>
      <c r="G74" s="153"/>
      <c r="H74" s="153"/>
      <c r="I74" s="153"/>
      <c r="J74" s="153"/>
      <c r="K74" s="153"/>
      <c r="L74" s="153"/>
      <c r="M74" s="183"/>
      <c r="N74" s="152"/>
      <c r="O74" s="153"/>
      <c r="P74" s="152"/>
      <c r="Q74" s="172">
        <f>Q37+Q45+Q51+Q52+Q58+Q65+Q72+Q73</f>
        <v>0</v>
      </c>
      <c r="R74" s="4"/>
    </row>
    <row r="75" spans="2:18">
      <c r="B75" s="7"/>
      <c r="C75" s="8"/>
      <c r="D75" s="152"/>
      <c r="E75" s="153"/>
      <c r="F75" s="153"/>
      <c r="G75" s="153"/>
      <c r="H75" s="153"/>
      <c r="I75" s="153"/>
      <c r="J75" s="153"/>
      <c r="K75" s="153"/>
      <c r="L75" s="153"/>
      <c r="M75" s="183"/>
      <c r="N75" s="152"/>
      <c r="O75" s="153"/>
      <c r="P75" s="152"/>
      <c r="Q75" s="183"/>
      <c r="R75" s="4"/>
    </row>
    <row r="77" spans="2:18">
      <c r="J77" s="24"/>
      <c r="Q77" s="15" t="s">
        <v>423</v>
      </c>
    </row>
    <row r="78" spans="2:18">
      <c r="Q78" s="17"/>
    </row>
    <row r="89" spans="2:18">
      <c r="B89" s="8"/>
      <c r="C89" s="8"/>
      <c r="D89" s="8"/>
      <c r="E89" s="8"/>
      <c r="F89" s="8"/>
      <c r="G89" s="8"/>
      <c r="H89" s="8"/>
      <c r="I89" s="8"/>
      <c r="J89" s="8"/>
      <c r="K89" s="8"/>
      <c r="L89" s="8"/>
      <c r="M89" s="8"/>
      <c r="N89" s="8"/>
      <c r="O89" s="8"/>
      <c r="P89" s="8"/>
      <c r="Q89" s="8"/>
    </row>
    <row r="90" spans="2:18">
      <c r="B90" s="4"/>
      <c r="C90" t="s">
        <v>494</v>
      </c>
      <c r="H90" s="4"/>
      <c r="I90" t="s">
        <v>495</v>
      </c>
      <c r="L90" s="4"/>
      <c r="M90" t="s">
        <v>496</v>
      </c>
      <c r="P90" s="4"/>
      <c r="Q90" t="s">
        <v>497</v>
      </c>
      <c r="R90" s="4"/>
    </row>
    <row r="91" spans="2:18">
      <c r="B91" s="4"/>
      <c r="H91" s="4"/>
      <c r="I91" s="17" t="s">
        <v>498</v>
      </c>
      <c r="L91" s="4"/>
      <c r="M91" t="s">
        <v>499</v>
      </c>
      <c r="P91" s="4"/>
      <c r="R91" s="4"/>
    </row>
    <row r="92" spans="2:18">
      <c r="B92" s="4"/>
      <c r="C92" t="str">
        <f>'pg. 1'!$D$10</f>
        <v>[Utility Name]</v>
      </c>
      <c r="H92" s="4"/>
      <c r="I92" t="s">
        <v>471</v>
      </c>
      <c r="L92" s="4"/>
      <c r="M92" s="933" t="str">
        <f>'pg. 1'!$O$31</f>
        <v>03/30/2025</v>
      </c>
      <c r="P92" s="4"/>
      <c r="Q92" s="18" t="str">
        <f>'pg. 1'!$M$10</f>
        <v xml:space="preserve">   December 31, 2024</v>
      </c>
      <c r="R92" s="4"/>
    </row>
    <row r="93" spans="2:18">
      <c r="B93" s="7"/>
      <c r="C93" s="8"/>
      <c r="D93" s="8"/>
      <c r="E93" s="8"/>
      <c r="F93" s="8"/>
      <c r="G93" s="8"/>
      <c r="H93" s="7"/>
      <c r="I93" s="8"/>
      <c r="J93" s="8"/>
      <c r="K93" s="8"/>
      <c r="L93" s="7"/>
      <c r="M93" s="8"/>
      <c r="N93" s="8"/>
      <c r="O93" s="8"/>
      <c r="P93" s="7"/>
      <c r="Q93" s="8"/>
      <c r="R93" s="4"/>
    </row>
    <row r="94" spans="2:18">
      <c r="B94" s="4"/>
      <c r="R94" s="4"/>
    </row>
    <row r="95" spans="2:18">
      <c r="B95" s="4"/>
      <c r="F95" t="s">
        <v>69</v>
      </c>
      <c r="R95" s="4"/>
    </row>
    <row r="96" spans="2:18">
      <c r="B96" s="7"/>
      <c r="C96" s="8"/>
      <c r="D96" s="8"/>
      <c r="E96" s="8"/>
      <c r="F96" s="8"/>
      <c r="G96" s="8"/>
      <c r="H96" s="8"/>
      <c r="I96" s="8"/>
      <c r="J96" s="8"/>
      <c r="K96" s="8"/>
      <c r="L96" s="8"/>
      <c r="M96" s="8"/>
      <c r="N96" s="8"/>
      <c r="O96" s="8"/>
      <c r="P96" s="8"/>
      <c r="Q96" s="8"/>
      <c r="R96" s="4"/>
    </row>
    <row r="97" spans="2:18">
      <c r="B97" s="4"/>
      <c r="D97" s="4"/>
      <c r="P97" s="4"/>
      <c r="Q97">
        <v>4</v>
      </c>
      <c r="R97" s="4"/>
    </row>
    <row r="98" spans="2:18">
      <c r="B98" s="4"/>
      <c r="C98" s="24" t="s">
        <v>752</v>
      </c>
      <c r="D98" s="4"/>
      <c r="J98" s="24" t="s">
        <v>70</v>
      </c>
      <c r="P98" s="4"/>
      <c r="Q98" s="24" t="s">
        <v>1687</v>
      </c>
      <c r="R98" s="4"/>
    </row>
    <row r="99" spans="2:18">
      <c r="B99" s="4"/>
      <c r="C99" t="s">
        <v>753</v>
      </c>
      <c r="D99" s="4"/>
      <c r="P99" s="4"/>
      <c r="R99" s="4"/>
    </row>
    <row r="100" spans="2:18">
      <c r="B100" s="4"/>
      <c r="D100" s="4"/>
      <c r="J100" s="24" t="s">
        <v>739</v>
      </c>
      <c r="P100" s="4"/>
      <c r="Q100" s="24" t="s">
        <v>2508</v>
      </c>
      <c r="R100" s="4"/>
    </row>
    <row r="101" spans="2:18">
      <c r="B101" s="7"/>
      <c r="C101" s="8"/>
      <c r="D101" s="7"/>
      <c r="E101" s="8"/>
      <c r="F101" s="8"/>
      <c r="G101" s="8"/>
      <c r="H101" s="8"/>
      <c r="I101" s="8"/>
      <c r="J101" s="8"/>
      <c r="K101" s="8"/>
      <c r="L101" s="8"/>
      <c r="M101" s="8"/>
      <c r="N101" s="8"/>
      <c r="O101" s="8"/>
      <c r="P101" s="7"/>
      <c r="Q101" s="8"/>
      <c r="R101" s="4"/>
    </row>
    <row r="102" spans="2:18">
      <c r="B102" s="4"/>
      <c r="D102" s="4"/>
      <c r="P102" s="186"/>
      <c r="Q102" s="187"/>
      <c r="R102" s="4"/>
    </row>
    <row r="103" spans="2:18">
      <c r="B103" s="4"/>
      <c r="D103" s="4"/>
      <c r="G103" t="s">
        <v>71</v>
      </c>
      <c r="P103" s="186"/>
      <c r="Q103" s="187"/>
      <c r="R103" s="4"/>
    </row>
    <row r="104" spans="2:18">
      <c r="B104" s="4"/>
      <c r="D104" s="4"/>
      <c r="P104" s="186"/>
      <c r="Q104" s="187"/>
      <c r="R104" s="4"/>
    </row>
    <row r="105" spans="2:18">
      <c r="B105" s="4"/>
      <c r="D105" s="4"/>
      <c r="E105" t="s">
        <v>72</v>
      </c>
      <c r="P105" s="186"/>
      <c r="Q105" s="187"/>
      <c r="R105" s="4"/>
    </row>
    <row r="106" spans="2:18">
      <c r="B106" s="4"/>
      <c r="D106" s="4"/>
      <c r="E106" t="s">
        <v>73</v>
      </c>
      <c r="P106" s="186"/>
      <c r="Q106" s="187"/>
      <c r="R106" s="4"/>
    </row>
    <row r="107" spans="2:18">
      <c r="B107" s="4"/>
      <c r="D107" s="4"/>
      <c r="P107" s="186"/>
      <c r="Q107" s="187"/>
      <c r="R107" s="4"/>
    </row>
    <row r="108" spans="2:18">
      <c r="B108" s="4"/>
      <c r="D108" s="4"/>
      <c r="P108" s="186"/>
      <c r="Q108" s="187"/>
      <c r="R108" s="4"/>
    </row>
    <row r="109" spans="2:18">
      <c r="B109" s="7"/>
      <c r="C109" s="8"/>
      <c r="D109" s="7"/>
      <c r="E109" s="8"/>
      <c r="F109" s="8"/>
      <c r="G109" s="8"/>
      <c r="H109" s="8"/>
      <c r="I109" s="8"/>
      <c r="J109" s="8"/>
      <c r="K109" s="8"/>
      <c r="L109" s="8"/>
      <c r="M109" s="8"/>
      <c r="N109" s="8"/>
      <c r="O109" s="8"/>
      <c r="P109" s="186"/>
      <c r="Q109" s="187"/>
      <c r="R109" s="4"/>
    </row>
    <row r="110" spans="2:18">
      <c r="B110" s="4"/>
      <c r="C110" s="15" t="s">
        <v>714</v>
      </c>
      <c r="D110" s="7"/>
      <c r="E110" s="8"/>
      <c r="F110" s="8"/>
      <c r="G110" s="8"/>
      <c r="H110" s="8"/>
      <c r="I110" s="8"/>
      <c r="J110" s="8"/>
      <c r="K110" s="8"/>
      <c r="L110" s="8"/>
      <c r="M110" s="8"/>
      <c r="N110" s="8"/>
      <c r="O110" s="8"/>
      <c r="P110" s="7"/>
      <c r="Q110" s="9"/>
      <c r="R110" s="4"/>
    </row>
    <row r="111" spans="2:18">
      <c r="B111" s="4"/>
      <c r="C111" s="15" t="s">
        <v>715</v>
      </c>
      <c r="D111" s="152"/>
      <c r="E111" s="153"/>
      <c r="F111" s="153"/>
      <c r="G111" s="153"/>
      <c r="H111" s="153"/>
      <c r="I111" s="153"/>
      <c r="J111" s="153"/>
      <c r="K111" s="153"/>
      <c r="L111" s="153"/>
      <c r="M111" s="153"/>
      <c r="N111" s="153"/>
      <c r="O111" s="153"/>
      <c r="P111" s="152"/>
      <c r="Q111" s="183"/>
      <c r="R111" s="4"/>
    </row>
    <row r="112" spans="2:18">
      <c r="B112" s="4"/>
      <c r="C112" s="15" t="s">
        <v>716</v>
      </c>
      <c r="D112" s="152"/>
      <c r="E112" s="153"/>
      <c r="F112" s="153"/>
      <c r="G112" s="153"/>
      <c r="H112" s="153"/>
      <c r="I112" s="153"/>
      <c r="J112" s="153"/>
      <c r="K112" s="153"/>
      <c r="L112" s="153"/>
      <c r="M112" s="153"/>
      <c r="N112" s="153"/>
      <c r="O112" s="153"/>
      <c r="P112" s="152"/>
      <c r="Q112" s="183"/>
      <c r="R112" s="4"/>
    </row>
    <row r="113" spans="2:18">
      <c r="B113" s="4"/>
      <c r="C113" s="15" t="s">
        <v>717</v>
      </c>
      <c r="D113" s="152"/>
      <c r="E113" s="153"/>
      <c r="F113" s="153"/>
      <c r="G113" s="153"/>
      <c r="H113" s="153"/>
      <c r="I113" s="153"/>
      <c r="J113" s="153"/>
      <c r="K113" s="153"/>
      <c r="L113" s="153"/>
      <c r="M113" s="153"/>
      <c r="N113" s="153"/>
      <c r="O113" s="153"/>
      <c r="P113" s="152"/>
      <c r="Q113" s="183"/>
      <c r="R113" s="4"/>
    </row>
    <row r="114" spans="2:18">
      <c r="B114" s="4"/>
      <c r="C114" s="15" t="s">
        <v>718</v>
      </c>
      <c r="D114" s="152"/>
      <c r="E114" s="153"/>
      <c r="F114" s="153"/>
      <c r="G114" s="153"/>
      <c r="H114" s="153"/>
      <c r="I114" s="153"/>
      <c r="J114" s="153"/>
      <c r="K114" s="153"/>
      <c r="L114" s="153"/>
      <c r="M114" s="153"/>
      <c r="N114" s="153"/>
      <c r="O114" s="153"/>
      <c r="P114" s="152"/>
      <c r="Q114" s="183"/>
      <c r="R114" s="4"/>
    </row>
    <row r="115" spans="2:18">
      <c r="B115" s="4"/>
      <c r="C115" s="15" t="s">
        <v>719</v>
      </c>
      <c r="D115" s="152"/>
      <c r="E115" s="153"/>
      <c r="F115" s="153"/>
      <c r="G115" s="153"/>
      <c r="H115" s="153"/>
      <c r="I115" s="153"/>
      <c r="J115" s="153"/>
      <c r="K115" s="153"/>
      <c r="L115" s="153"/>
      <c r="M115" s="153"/>
      <c r="N115" s="153"/>
      <c r="O115" s="153"/>
      <c r="P115" s="152"/>
      <c r="Q115" s="183"/>
      <c r="R115" s="4"/>
    </row>
    <row r="116" spans="2:18">
      <c r="B116" s="4"/>
      <c r="C116" s="15" t="s">
        <v>1270</v>
      </c>
      <c r="D116" s="152"/>
      <c r="E116" s="153" t="s">
        <v>74</v>
      </c>
      <c r="F116" s="153"/>
      <c r="G116" s="153"/>
      <c r="H116" s="153"/>
      <c r="I116" s="153"/>
      <c r="J116" s="153"/>
      <c r="K116" s="153"/>
      <c r="L116" s="153"/>
      <c r="M116" s="153"/>
      <c r="N116" s="153"/>
      <c r="O116" s="153"/>
      <c r="P116" s="152"/>
      <c r="Q116" s="183"/>
      <c r="R116" s="4"/>
    </row>
    <row r="117" spans="2:18">
      <c r="B117" s="7"/>
      <c r="C117" s="8"/>
      <c r="D117" s="152"/>
      <c r="E117" s="153"/>
      <c r="F117" s="153"/>
      <c r="G117" s="153"/>
      <c r="H117" s="153"/>
      <c r="I117" s="153"/>
      <c r="J117" s="153"/>
      <c r="K117" s="153"/>
      <c r="L117" s="153"/>
      <c r="M117" s="153"/>
      <c r="N117" s="153"/>
      <c r="O117" s="153"/>
      <c r="P117" s="152"/>
      <c r="Q117" s="183"/>
      <c r="R117" s="4"/>
    </row>
    <row r="118" spans="2:18">
      <c r="B118" s="4"/>
      <c r="D118" s="4"/>
      <c r="E118" t="s">
        <v>75</v>
      </c>
      <c r="P118" s="186"/>
      <c r="Q118" s="187"/>
      <c r="R118" s="4"/>
    </row>
    <row r="119" spans="2:18">
      <c r="B119" s="4"/>
      <c r="D119" s="4"/>
      <c r="P119" s="186"/>
      <c r="Q119" s="187"/>
      <c r="R119" s="4"/>
    </row>
    <row r="120" spans="2:18">
      <c r="B120" s="4"/>
      <c r="D120" s="4"/>
      <c r="E120" t="s">
        <v>76</v>
      </c>
      <c r="P120" s="186"/>
      <c r="Q120" s="187"/>
      <c r="R120" s="4"/>
    </row>
    <row r="121" spans="2:18">
      <c r="B121" s="4"/>
      <c r="D121" s="4"/>
      <c r="E121" t="s">
        <v>77</v>
      </c>
      <c r="P121" s="186"/>
      <c r="Q121" s="187"/>
      <c r="R121" s="4"/>
    </row>
    <row r="122" spans="2:18">
      <c r="B122" s="4"/>
      <c r="D122" s="4"/>
      <c r="E122" t="s">
        <v>78</v>
      </c>
      <c r="P122" s="186"/>
      <c r="Q122" s="187"/>
      <c r="R122" s="4"/>
    </row>
    <row r="123" spans="2:18">
      <c r="B123" s="4"/>
      <c r="D123" s="4"/>
      <c r="E123" t="s">
        <v>79</v>
      </c>
      <c r="P123" s="186"/>
      <c r="Q123" s="187"/>
      <c r="R123" s="4"/>
    </row>
    <row r="124" spans="2:18">
      <c r="B124" s="7"/>
      <c r="C124" s="8"/>
      <c r="D124" s="7"/>
      <c r="E124" s="8"/>
      <c r="F124" s="8"/>
      <c r="G124" s="8"/>
      <c r="H124" s="8"/>
      <c r="I124" s="8"/>
      <c r="J124" s="8"/>
      <c r="K124" s="8"/>
      <c r="L124" s="8"/>
      <c r="M124" s="8"/>
      <c r="N124" s="8"/>
      <c r="O124" s="8"/>
      <c r="P124" s="186"/>
      <c r="Q124" s="187"/>
      <c r="R124" s="4"/>
    </row>
    <row r="125" spans="2:18">
      <c r="B125" s="4"/>
      <c r="C125" s="15" t="s">
        <v>1272</v>
      </c>
      <c r="D125" s="7"/>
      <c r="E125" s="8" t="s">
        <v>80</v>
      </c>
      <c r="F125" s="8"/>
      <c r="G125" s="8"/>
      <c r="H125" s="8"/>
      <c r="I125" s="8"/>
      <c r="J125" s="8"/>
      <c r="K125" s="8"/>
      <c r="L125" s="8"/>
      <c r="M125" s="8"/>
      <c r="N125" s="8"/>
      <c r="O125" s="8"/>
      <c r="P125" s="7"/>
      <c r="Q125" s="188"/>
      <c r="R125" s="4"/>
    </row>
    <row r="126" spans="2:18">
      <c r="B126" s="4"/>
      <c r="C126" s="15" t="s">
        <v>1275</v>
      </c>
      <c r="D126" s="152"/>
      <c r="E126" s="153" t="s">
        <v>81</v>
      </c>
      <c r="F126" s="153"/>
      <c r="G126" s="153"/>
      <c r="H126" s="153"/>
      <c r="I126" s="153"/>
      <c r="J126" s="153"/>
      <c r="K126" s="153"/>
      <c r="L126" s="153"/>
      <c r="M126" s="153"/>
      <c r="N126" s="153"/>
      <c r="O126" s="153"/>
      <c r="P126" s="152"/>
      <c r="Q126" s="172"/>
      <c r="R126" s="4"/>
    </row>
    <row r="127" spans="2:18">
      <c r="B127" s="4"/>
      <c r="C127" s="15" t="s">
        <v>1278</v>
      </c>
      <c r="D127" s="152"/>
      <c r="E127" s="153" t="s">
        <v>82</v>
      </c>
      <c r="F127" s="153"/>
      <c r="G127" s="153"/>
      <c r="H127" s="153"/>
      <c r="I127" s="153"/>
      <c r="J127" s="153"/>
      <c r="K127" s="153"/>
      <c r="L127" s="153"/>
      <c r="M127" s="153"/>
      <c r="N127" s="153"/>
      <c r="O127" s="153"/>
      <c r="P127" s="152"/>
      <c r="Q127" s="172">
        <f>Q74+Q126</f>
        <v>0</v>
      </c>
      <c r="R127" s="4"/>
    </row>
    <row r="128" spans="2:18">
      <c r="B128" s="7"/>
      <c r="C128" s="8"/>
      <c r="D128" s="152"/>
      <c r="E128" s="153"/>
      <c r="F128" s="153"/>
      <c r="G128" s="153"/>
      <c r="H128" s="153"/>
      <c r="I128" s="153"/>
      <c r="J128" s="153"/>
      <c r="K128" s="153"/>
      <c r="L128" s="153"/>
      <c r="M128" s="153"/>
      <c r="N128" s="153"/>
      <c r="O128" s="153"/>
      <c r="P128" s="152"/>
      <c r="Q128" s="172"/>
      <c r="R128" s="4"/>
    </row>
    <row r="129" spans="2:18">
      <c r="B129" s="4"/>
      <c r="D129" s="4"/>
      <c r="P129" s="186"/>
      <c r="Q129" s="187"/>
      <c r="R129" s="4"/>
    </row>
    <row r="130" spans="2:18">
      <c r="B130" s="4"/>
      <c r="D130" s="4"/>
      <c r="F130" t="s">
        <v>83</v>
      </c>
      <c r="P130" s="186"/>
      <c r="Q130" s="187"/>
      <c r="R130" s="4"/>
    </row>
    <row r="131" spans="2:18">
      <c r="B131" s="4"/>
      <c r="D131" s="4"/>
      <c r="P131" s="186"/>
      <c r="Q131" s="187"/>
      <c r="R131" s="4"/>
    </row>
    <row r="132" spans="2:18">
      <c r="B132" s="7"/>
      <c r="C132" s="8"/>
      <c r="D132" s="7"/>
      <c r="E132" s="8"/>
      <c r="F132" s="8"/>
      <c r="G132" s="8"/>
      <c r="H132" s="8"/>
      <c r="I132" s="8"/>
      <c r="J132" s="8"/>
      <c r="K132" s="8"/>
      <c r="L132" s="8"/>
      <c r="M132" s="8"/>
      <c r="N132" s="8"/>
      <c r="O132" s="8"/>
      <c r="P132" s="186"/>
      <c r="Q132" s="187"/>
      <c r="R132" s="4"/>
    </row>
    <row r="133" spans="2:18">
      <c r="B133" s="4"/>
      <c r="C133" s="15" t="s">
        <v>1280</v>
      </c>
      <c r="D133" s="4"/>
      <c r="E133" t="s">
        <v>84</v>
      </c>
      <c r="P133" s="4"/>
      <c r="Q133" s="142"/>
      <c r="R133" s="4"/>
    </row>
    <row r="134" spans="2:18">
      <c r="B134" s="4"/>
      <c r="C134" s="15" t="s">
        <v>1282</v>
      </c>
      <c r="D134" s="4"/>
      <c r="E134" t="s">
        <v>85</v>
      </c>
      <c r="P134" s="4"/>
      <c r="Q134" s="142"/>
      <c r="R134" s="4"/>
    </row>
    <row r="135" spans="2:18">
      <c r="B135" s="4"/>
      <c r="C135" s="15" t="s">
        <v>1284</v>
      </c>
      <c r="D135" s="4"/>
      <c r="E135" t="s">
        <v>86</v>
      </c>
      <c r="P135" s="4"/>
      <c r="Q135" s="142"/>
      <c r="R135" s="4"/>
    </row>
    <row r="136" spans="2:18">
      <c r="B136" s="4"/>
      <c r="C136" s="15" t="s">
        <v>1286</v>
      </c>
      <c r="D136" s="4"/>
      <c r="E136" t="s">
        <v>87</v>
      </c>
      <c r="P136" s="4"/>
      <c r="Q136" s="142"/>
      <c r="R136" s="4"/>
    </row>
    <row r="137" spans="2:18">
      <c r="B137" s="4"/>
      <c r="C137" s="15" t="s">
        <v>1289</v>
      </c>
      <c r="D137" s="4"/>
      <c r="E137" t="s">
        <v>88</v>
      </c>
      <c r="P137" s="4"/>
      <c r="Q137" s="142"/>
      <c r="R137" s="4"/>
    </row>
    <row r="138" spans="2:18">
      <c r="B138" s="7"/>
      <c r="C138" s="8"/>
      <c r="D138" s="7"/>
      <c r="E138" s="8"/>
      <c r="F138" s="8"/>
      <c r="G138" s="8"/>
      <c r="H138" s="8"/>
      <c r="I138" s="8"/>
      <c r="J138" s="8"/>
      <c r="K138" s="8"/>
      <c r="L138" s="8"/>
      <c r="M138" s="8"/>
      <c r="N138" s="8"/>
      <c r="O138" s="8"/>
      <c r="P138" s="7"/>
      <c r="Q138" s="146"/>
      <c r="R138" s="4"/>
    </row>
    <row r="139" spans="2:18">
      <c r="B139" s="4"/>
      <c r="D139" s="4"/>
      <c r="Q139" s="142"/>
      <c r="R139" s="4"/>
    </row>
    <row r="140" spans="2:18">
      <c r="B140" s="4"/>
      <c r="D140" s="4"/>
      <c r="Q140" s="142"/>
      <c r="R140" s="4"/>
    </row>
    <row r="141" spans="2:18">
      <c r="B141" s="4"/>
      <c r="D141" s="4"/>
      <c r="Q141" s="142"/>
      <c r="R141" s="4"/>
    </row>
    <row r="142" spans="2:18">
      <c r="B142" s="4"/>
      <c r="D142" s="4"/>
      <c r="Q142" s="142"/>
      <c r="R142" s="4"/>
    </row>
    <row r="143" spans="2:18">
      <c r="B143" s="4"/>
      <c r="D143" s="4"/>
      <c r="Q143" s="142"/>
      <c r="R143" s="4"/>
    </row>
    <row r="144" spans="2:18">
      <c r="B144" s="4"/>
      <c r="D144" s="4"/>
      <c r="Q144" s="142"/>
      <c r="R144" s="4"/>
    </row>
    <row r="145" spans="2:18">
      <c r="B145" s="4"/>
      <c r="D145" s="4"/>
      <c r="Q145" s="142"/>
      <c r="R145" s="4"/>
    </row>
    <row r="146" spans="2:18">
      <c r="B146" s="4"/>
      <c r="D146" s="4"/>
      <c r="R146" s="4"/>
    </row>
    <row r="147" spans="2:18">
      <c r="B147" s="4"/>
      <c r="D147" s="4"/>
      <c r="R147" s="4"/>
    </row>
    <row r="148" spans="2:18">
      <c r="B148" s="4"/>
      <c r="D148" s="4"/>
      <c r="R148" s="4"/>
    </row>
    <row r="149" spans="2:18">
      <c r="B149" s="4"/>
      <c r="D149" s="4"/>
      <c r="R149" s="4"/>
    </row>
    <row r="150" spans="2:18">
      <c r="B150" s="4"/>
      <c r="D150" s="4"/>
      <c r="R150" s="4"/>
    </row>
    <row r="151" spans="2:18">
      <c r="B151" s="4"/>
      <c r="D151" s="4"/>
      <c r="Q151" s="142"/>
      <c r="R151" s="4"/>
    </row>
    <row r="152" spans="2:18">
      <c r="B152" s="4"/>
      <c r="D152" s="4"/>
      <c r="Q152" s="142"/>
      <c r="R152" s="4"/>
    </row>
    <row r="153" spans="2:18">
      <c r="B153" s="4"/>
      <c r="D153" s="4"/>
      <c r="Q153" s="142"/>
      <c r="R153" s="4"/>
    </row>
    <row r="154" spans="2:18">
      <c r="B154" s="4"/>
      <c r="D154" s="4"/>
      <c r="Q154" s="142"/>
      <c r="R154" s="4"/>
    </row>
    <row r="155" spans="2:18">
      <c r="B155" s="4"/>
      <c r="D155" s="4"/>
      <c r="Q155" s="142"/>
      <c r="R155" s="4"/>
    </row>
    <row r="156" spans="2:18">
      <c r="B156" s="4"/>
      <c r="D156" s="4"/>
      <c r="Q156" s="142"/>
      <c r="R156" s="4"/>
    </row>
    <row r="157" spans="2:18">
      <c r="B157" s="4"/>
      <c r="D157" s="4"/>
      <c r="Q157" s="142"/>
      <c r="R157" s="4"/>
    </row>
    <row r="158" spans="2:18">
      <c r="B158" s="4"/>
      <c r="D158" s="4"/>
      <c r="Q158" s="142"/>
      <c r="R158" s="4"/>
    </row>
    <row r="159" spans="2:18">
      <c r="B159" s="4"/>
      <c r="D159" s="4"/>
      <c r="Q159" s="142"/>
      <c r="R159" s="4"/>
    </row>
    <row r="160" spans="2:18">
      <c r="B160" s="4"/>
      <c r="D160" s="4"/>
      <c r="Q160" s="142"/>
      <c r="R160" s="4"/>
    </row>
    <row r="161" spans="2:21">
      <c r="B161" s="4"/>
      <c r="D161" s="4"/>
      <c r="Q161" s="142"/>
      <c r="R161" s="4"/>
    </row>
    <row r="162" spans="2:21">
      <c r="B162" s="7"/>
      <c r="C162" s="8"/>
      <c r="D162" s="7"/>
      <c r="E162" s="8"/>
      <c r="F162" s="8"/>
      <c r="G162" s="8"/>
      <c r="H162" s="8"/>
      <c r="I162" s="8"/>
      <c r="J162" s="8"/>
      <c r="K162" s="8"/>
      <c r="L162" s="8"/>
      <c r="M162" s="8"/>
      <c r="N162" s="8"/>
      <c r="O162" s="8"/>
      <c r="P162" s="8"/>
      <c r="Q162" s="8"/>
      <c r="R162" s="4"/>
    </row>
    <row r="164" spans="2:21">
      <c r="J164" s="24"/>
      <c r="Q164" s="15" t="s">
        <v>424</v>
      </c>
    </row>
    <row r="165" spans="2:21">
      <c r="Q165" s="17"/>
    </row>
    <row r="173" spans="2:21">
      <c r="S173" t="s">
        <v>492</v>
      </c>
      <c r="T173" t="s">
        <v>492</v>
      </c>
      <c r="U173" t="s">
        <v>492</v>
      </c>
    </row>
  </sheetData>
  <customSheetViews>
    <customSheetView guid="{3336704C-C86D-41A0-9B04-03A25221C3F1}" scale="87" colorId="22" showPageBreaks="1" fitToPage="1" printArea="1" showRuler="0" topLeftCell="F73">
      <selection activeCell="Q93" sqref="Q93"/>
      <rowBreaks count="1" manualBreakCount="1">
        <brk id="85" max="17" man="1"/>
      </rowBreaks>
      <pageMargins left="0.75" right="0.75" top="0.5" bottom="0.55000000000000004" header="0.5" footer="0.5"/>
      <pageSetup scale="50" fitToHeight="0" orientation="portrait" r:id="rId1"/>
      <headerFooter alignWithMargins="0"/>
    </customSheetView>
    <customSheetView guid="{186A0260-DB8C-42F6-ADCE-9C35D9933D5B}" scale="87" colorId="22" fitToPage="1" showRuler="0">
      <selection activeCell="E6" sqref="E6"/>
      <rowBreaks count="1" manualBreakCount="1">
        <brk id="85" max="17" man="1"/>
      </rowBreaks>
      <pageMargins left="0.75" right="0.75" top="0.5" bottom="0.55000000000000004" header="0.5" footer="0.5"/>
      <pageSetup scale="50" fitToHeight="0" orientation="portrait" r:id="rId2"/>
      <headerFooter alignWithMargins="0"/>
    </customSheetView>
    <customSheetView guid="{0F9397AA-B4ED-47EF-BC79-BFEC0D3E0701}" scale="87" colorId="22" showPageBreaks="1" fitToPage="1" printArea="1" showRuler="0" topLeftCell="F1">
      <selection activeCell="M28" sqref="M28"/>
      <rowBreaks count="1" manualBreakCount="1">
        <brk id="85" min="1" max="17" man="1"/>
      </rowBreaks>
      <pageMargins left="0.75" right="0.75" top="0.5" bottom="0.55000000000000004" header="0.5" footer="0.5"/>
      <pageSetup scale="54" fitToHeight="0" orientation="portrait" r:id="rId3"/>
      <headerFooter alignWithMargins="0"/>
    </customSheetView>
    <customSheetView guid="{CCA0C3E2-B2E2-4226-9654-0AB73CE002E7}" scale="87" colorId="22" showPageBreaks="1" fitToPage="1" printArea="1" showRuler="0" topLeftCell="L153">
      <selection activeCell="Q172" sqref="Q172"/>
      <rowBreaks count="1" manualBreakCount="1">
        <brk id="85" max="17" man="1"/>
      </rowBreaks>
      <pageMargins left="0.75" right="0.75" top="0.5" bottom="0.55000000000000004" header="0.5" footer="0.5"/>
      <pageSetup scale="50" fitToHeight="0" orientation="portrait" r:id="rId4"/>
      <headerFooter alignWithMargins="0"/>
    </customSheetView>
    <customSheetView guid="{56D44596-4A75-4B45-B852-2389F2F06E07}" scale="87" colorId="22" fitToPage="1" showRuler="0" topLeftCell="L153">
      <selection activeCell="Q172" sqref="Q172"/>
      <rowBreaks count="1" manualBreakCount="1">
        <brk id="85" max="17" man="1"/>
      </rowBreaks>
      <pageMargins left="0.75" right="0.75" top="0.5" bottom="0.55000000000000004" header="0.5" footer="0.5"/>
      <pageSetup scale="50" fitToHeight="0" orientation="portrait" r:id="rId5"/>
      <headerFooter alignWithMargins="0"/>
    </customSheetView>
    <customSheetView guid="{D5B5BADA-8EBF-4C10-97E9-D8DAB5586B34}" scale="87" colorId="22" showPageBreaks="1" fitToPage="1" printArea="1" showRuler="0">
      <selection activeCell="E6" sqref="E6"/>
      <rowBreaks count="1" manualBreakCount="1">
        <brk id="85" max="17" man="1"/>
      </rowBreaks>
      <pageMargins left="0.75" right="0.75" top="0.5" bottom="0.55000000000000004" header="0.5" footer="0.5"/>
      <pageSetup scale="50" fitToHeight="0" orientation="portrait" r:id="rId6"/>
      <headerFooter alignWithMargins="0"/>
    </customSheetView>
  </customSheetViews>
  <phoneticPr fontId="0" type="noConversion"/>
  <pageMargins left="0.75" right="0.75" top="0.5" bottom="0.55000000000000004" header="0.5" footer="0.5"/>
  <pageSetup scale="50" fitToHeight="0" orientation="portrait" r:id="rId7"/>
  <headerFooter alignWithMargins="0"/>
  <rowBreaks count="1" manualBreakCount="1">
    <brk id="85" max="1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73"/>
  <sheetViews>
    <sheetView workbookViewId="0">
      <selection activeCell="G8" sqref="G8"/>
    </sheetView>
  </sheetViews>
  <sheetFormatPr defaultRowHeight="15"/>
  <cols>
    <col min="1" max="1" width="6.77734375" customWidth="1"/>
    <col min="2" max="2" width="40.21875" customWidth="1"/>
    <col min="3" max="3" width="3.109375" customWidth="1"/>
    <col min="4" max="4" width="1.44140625" customWidth="1"/>
    <col min="5" max="5" width="4.44140625" customWidth="1"/>
    <col min="6" max="6" width="13.77734375" customWidth="1"/>
    <col min="7" max="7" width="1.77734375" customWidth="1"/>
    <col min="8" max="8" width="10.77734375" customWidth="1"/>
    <col min="9" max="9" width="1.77734375" customWidth="1"/>
    <col min="10" max="10" width="10.77734375" customWidth="1"/>
    <col min="11" max="11" width="1.77734375" customWidth="1"/>
    <col min="12" max="12" width="17.77734375" customWidth="1"/>
  </cols>
  <sheetData>
    <row r="1" spans="1:12">
      <c r="A1" s="866"/>
      <c r="B1" s="866"/>
      <c r="C1" s="866"/>
      <c r="D1" s="866"/>
      <c r="E1" s="866"/>
      <c r="F1" s="866"/>
      <c r="G1" s="866"/>
      <c r="H1" s="866"/>
      <c r="I1" s="866"/>
      <c r="J1" s="866"/>
      <c r="K1" s="866"/>
      <c r="L1" s="866"/>
    </row>
    <row r="2" spans="1:12">
      <c r="A2" s="866"/>
      <c r="B2" s="866"/>
      <c r="C2" s="866"/>
      <c r="D2" s="866"/>
      <c r="E2" s="866"/>
      <c r="F2" s="866"/>
      <c r="G2" s="866"/>
      <c r="H2" s="866"/>
      <c r="I2" s="866"/>
      <c r="J2" s="866"/>
      <c r="K2" s="866"/>
      <c r="L2" s="866"/>
    </row>
    <row r="3" spans="1:12">
      <c r="A3" s="867"/>
      <c r="B3" s="867"/>
      <c r="C3" s="867"/>
      <c r="D3" s="867"/>
      <c r="E3" s="867"/>
      <c r="F3" s="867"/>
      <c r="G3" s="867"/>
      <c r="H3" s="867"/>
      <c r="I3" s="867"/>
      <c r="J3" s="867"/>
      <c r="K3" s="867"/>
      <c r="L3" s="867"/>
    </row>
    <row r="4" spans="1:12">
      <c r="A4" s="868"/>
      <c r="B4" s="869" t="s">
        <v>494</v>
      </c>
      <c r="C4" s="870"/>
      <c r="D4" s="868"/>
      <c r="E4" s="869" t="s">
        <v>495</v>
      </c>
      <c r="F4" s="870"/>
      <c r="G4" s="868"/>
      <c r="H4" s="869" t="s">
        <v>496</v>
      </c>
      <c r="I4" s="869"/>
      <c r="J4" s="870"/>
      <c r="K4" s="868"/>
      <c r="L4" s="870" t="s">
        <v>497</v>
      </c>
    </row>
    <row r="5" spans="1:12">
      <c r="A5" s="943" t="s">
        <v>2723</v>
      </c>
      <c r="B5" s="944"/>
      <c r="C5" s="945"/>
      <c r="D5" s="871"/>
      <c r="E5" s="872" t="s">
        <v>498</v>
      </c>
      <c r="F5" s="873"/>
      <c r="G5" s="874"/>
      <c r="H5" s="866" t="s">
        <v>499</v>
      </c>
      <c r="I5" s="866"/>
      <c r="J5" s="873"/>
      <c r="K5" s="874"/>
      <c r="L5" s="873"/>
    </row>
    <row r="6" spans="1:12">
      <c r="A6" s="946"/>
      <c r="B6" s="947"/>
      <c r="C6" s="948"/>
      <c r="D6" s="875"/>
      <c r="E6" s="866" t="s">
        <v>471</v>
      </c>
      <c r="F6" s="873"/>
      <c r="G6" s="965" t="str">
        <f>+'pg. 1'!O31</f>
        <v>03/30/2025</v>
      </c>
      <c r="H6" s="944"/>
      <c r="I6" s="944"/>
      <c r="J6" s="945"/>
      <c r="K6" s="874"/>
      <c r="L6" s="18" t="str">
        <f>'pg. 1'!$M$10</f>
        <v xml:space="preserve">   December 31, 2024</v>
      </c>
    </row>
    <row r="7" spans="1:12">
      <c r="A7" s="949"/>
      <c r="B7" s="950"/>
      <c r="C7" s="951"/>
      <c r="D7" s="876"/>
      <c r="E7" s="867"/>
      <c r="F7" s="877"/>
      <c r="G7" s="949"/>
      <c r="H7" s="950"/>
      <c r="I7" s="950"/>
      <c r="J7" s="951"/>
      <c r="K7" s="876"/>
      <c r="L7" s="877"/>
    </row>
    <row r="8" spans="1:12">
      <c r="A8" s="874"/>
      <c r="B8" s="866"/>
      <c r="C8" s="866"/>
      <c r="D8" s="866"/>
      <c r="E8" s="866"/>
      <c r="F8" s="866"/>
      <c r="G8" s="866"/>
      <c r="H8" s="866"/>
      <c r="I8" s="866"/>
      <c r="J8" s="866"/>
      <c r="K8" s="866"/>
      <c r="L8" s="873"/>
    </row>
    <row r="9" spans="1:12">
      <c r="A9" s="952"/>
      <c r="B9" s="953"/>
      <c r="C9" s="953"/>
      <c r="D9" s="953"/>
      <c r="E9" s="953"/>
      <c r="F9" s="953"/>
      <c r="G9" s="953"/>
      <c r="H9" s="953"/>
      <c r="I9" s="953"/>
      <c r="J9" s="953"/>
      <c r="K9" s="953"/>
      <c r="L9" s="954"/>
    </row>
    <row r="10" spans="1:12">
      <c r="A10" s="955" t="s">
        <v>809</v>
      </c>
      <c r="B10" s="953"/>
      <c r="C10" s="953"/>
      <c r="D10" s="953"/>
      <c r="E10" s="953"/>
      <c r="F10" s="953"/>
      <c r="G10" s="953"/>
      <c r="H10" s="953"/>
      <c r="I10" s="953"/>
      <c r="J10" s="953"/>
      <c r="K10" s="953"/>
      <c r="L10" s="954"/>
    </row>
    <row r="11" spans="1:12">
      <c r="A11" s="876"/>
      <c r="B11" s="867"/>
      <c r="C11" s="867"/>
      <c r="D11" s="867"/>
      <c r="E11" s="867"/>
      <c r="F11" s="867"/>
      <c r="G11" s="867"/>
      <c r="H11" s="867"/>
      <c r="I11" s="867"/>
      <c r="J11" s="867"/>
      <c r="K11" s="867"/>
      <c r="L11" s="877"/>
    </row>
    <row r="12" spans="1:12">
      <c r="A12" s="874"/>
      <c r="B12" s="939" t="s">
        <v>810</v>
      </c>
      <c r="C12" s="939"/>
      <c r="D12" s="939"/>
      <c r="E12" s="939"/>
      <c r="F12" s="939"/>
      <c r="G12" s="939"/>
      <c r="H12" s="939"/>
      <c r="I12" s="939"/>
      <c r="J12" s="939"/>
      <c r="K12" s="939"/>
      <c r="L12" s="873"/>
    </row>
    <row r="13" spans="1:12">
      <c r="A13" s="874"/>
      <c r="B13" s="866"/>
      <c r="C13" s="866"/>
      <c r="D13" s="866"/>
      <c r="E13" s="866"/>
      <c r="F13" s="866"/>
      <c r="G13" s="866"/>
      <c r="H13" s="866"/>
      <c r="I13" s="866"/>
      <c r="J13" s="866"/>
      <c r="K13" s="866"/>
      <c r="L13" s="873"/>
    </row>
    <row r="14" spans="1:12">
      <c r="A14" s="878"/>
      <c r="B14" s="879" t="s">
        <v>811</v>
      </c>
      <c r="C14" s="879"/>
      <c r="D14" s="879"/>
      <c r="E14" s="879"/>
      <c r="F14" s="940" t="s">
        <v>812</v>
      </c>
      <c r="G14" s="941"/>
      <c r="H14" s="941"/>
      <c r="I14" s="941"/>
      <c r="J14" s="941"/>
      <c r="K14" s="941"/>
      <c r="L14" s="942"/>
    </row>
    <row r="15" spans="1:12">
      <c r="A15" s="878" t="s">
        <v>503</v>
      </c>
      <c r="B15" s="879"/>
      <c r="C15" s="879"/>
      <c r="D15" s="879"/>
      <c r="E15" s="879"/>
      <c r="F15" s="880">
        <v>2018</v>
      </c>
      <c r="G15" s="881"/>
      <c r="H15" s="881">
        <v>2019</v>
      </c>
      <c r="I15" s="881"/>
      <c r="J15" s="881">
        <v>2020</v>
      </c>
      <c r="K15" s="881"/>
      <c r="L15" s="882">
        <v>2021</v>
      </c>
    </row>
    <row r="16" spans="1:12">
      <c r="A16" s="878">
        <v>1</v>
      </c>
      <c r="B16" s="879" t="s">
        <v>813</v>
      </c>
      <c r="C16" s="879"/>
      <c r="D16" s="879"/>
      <c r="E16" s="879"/>
      <c r="F16" s="883"/>
      <c r="G16" s="883"/>
      <c r="H16" s="883"/>
      <c r="I16" s="883"/>
      <c r="J16" s="883"/>
      <c r="K16" s="883"/>
      <c r="L16" s="884"/>
    </row>
    <row r="17" spans="1:12" ht="30">
      <c r="A17" s="878">
        <v>2</v>
      </c>
      <c r="B17" s="885" t="s">
        <v>814</v>
      </c>
      <c r="C17" s="879"/>
      <c r="D17" s="879"/>
      <c r="E17" s="879"/>
      <c r="F17" s="886"/>
      <c r="G17" s="886"/>
      <c r="H17" s="886"/>
      <c r="I17" s="886"/>
      <c r="J17" s="886"/>
      <c r="K17" s="886"/>
      <c r="L17" s="887"/>
    </row>
    <row r="18" spans="1:12">
      <c r="A18" s="888">
        <v>3</v>
      </c>
      <c r="B18" s="889"/>
      <c r="C18" s="890"/>
      <c r="D18" s="890"/>
      <c r="E18" s="890"/>
      <c r="F18" s="891"/>
      <c r="G18" s="891"/>
      <c r="H18" s="891"/>
      <c r="I18" s="891"/>
      <c r="J18" s="891"/>
      <c r="K18" s="891"/>
      <c r="L18" s="892"/>
    </row>
    <row r="19" spans="1:12">
      <c r="A19" s="878">
        <v>4</v>
      </c>
      <c r="B19" s="893" t="s">
        <v>815</v>
      </c>
      <c r="C19" s="879"/>
      <c r="D19" s="879"/>
      <c r="E19" s="879"/>
      <c r="F19" s="894"/>
      <c r="G19" s="894"/>
      <c r="H19" s="894"/>
      <c r="I19" s="894"/>
      <c r="J19" s="894"/>
      <c r="K19" s="894"/>
      <c r="L19" s="884"/>
    </row>
    <row r="20" spans="1:12">
      <c r="A20" s="878">
        <v>5</v>
      </c>
      <c r="B20" s="866"/>
      <c r="C20" s="879"/>
      <c r="D20" s="879"/>
      <c r="E20" s="879"/>
      <c r="F20" s="894"/>
      <c r="G20" s="895"/>
      <c r="H20" s="895"/>
      <c r="I20" s="895"/>
      <c r="J20" s="895"/>
      <c r="K20" s="894"/>
      <c r="L20" s="896"/>
    </row>
    <row r="21" spans="1:12">
      <c r="A21" s="878">
        <v>6</v>
      </c>
      <c r="B21" s="879"/>
      <c r="C21" s="879"/>
      <c r="D21" s="879"/>
      <c r="E21" s="879"/>
      <c r="F21" s="897"/>
      <c r="G21" s="898"/>
      <c r="H21" s="897"/>
      <c r="I21" s="895"/>
      <c r="J21" s="895"/>
      <c r="K21" s="894"/>
      <c r="L21" s="896"/>
    </row>
    <row r="22" spans="1:12">
      <c r="A22" s="878">
        <v>7</v>
      </c>
      <c r="B22" s="879"/>
      <c r="C22" s="879"/>
      <c r="D22" s="879"/>
      <c r="E22" s="879"/>
      <c r="F22" s="894"/>
      <c r="G22" s="894"/>
      <c r="H22" s="898"/>
      <c r="I22" s="894"/>
      <c r="J22" s="898"/>
      <c r="K22" s="894"/>
      <c r="L22" s="896"/>
    </row>
    <row r="23" spans="1:12">
      <c r="A23" s="878">
        <v>8</v>
      </c>
      <c r="B23" s="899"/>
      <c r="C23" s="900"/>
      <c r="D23" s="879"/>
      <c r="E23" s="879"/>
      <c r="F23" s="898"/>
      <c r="G23" s="894"/>
      <c r="H23" s="898"/>
      <c r="I23" s="894"/>
      <c r="J23" s="898"/>
      <c r="K23" s="894"/>
      <c r="L23" s="896"/>
    </row>
    <row r="24" spans="1:12">
      <c r="A24" s="878">
        <v>9</v>
      </c>
      <c r="B24" s="879"/>
      <c r="C24" s="900"/>
      <c r="D24" s="879"/>
      <c r="E24" s="879"/>
      <c r="F24" s="898"/>
      <c r="G24" s="894"/>
      <c r="H24" s="898"/>
      <c r="I24" s="894"/>
      <c r="J24" s="898"/>
      <c r="K24" s="894"/>
      <c r="L24" s="896"/>
    </row>
    <row r="25" spans="1:12">
      <c r="A25" s="878">
        <v>10</v>
      </c>
      <c r="B25" s="879"/>
      <c r="C25" s="879"/>
      <c r="D25" s="879"/>
      <c r="E25" s="879"/>
      <c r="F25" s="894"/>
      <c r="G25" s="894"/>
      <c r="H25" s="894"/>
      <c r="I25" s="894"/>
      <c r="J25" s="898"/>
      <c r="K25" s="894"/>
      <c r="L25" s="896"/>
    </row>
    <row r="26" spans="1:12">
      <c r="A26" s="878">
        <v>11</v>
      </c>
      <c r="B26" s="901" t="s">
        <v>816</v>
      </c>
      <c r="C26" s="879"/>
      <c r="D26" s="879"/>
      <c r="E26" s="879"/>
      <c r="F26" s="902"/>
      <c r="G26" s="902"/>
      <c r="H26" s="902"/>
      <c r="I26" s="902"/>
      <c r="J26" s="902"/>
      <c r="K26" s="902"/>
      <c r="L26" s="903"/>
    </row>
    <row r="27" spans="1:12">
      <c r="A27" s="878">
        <v>12</v>
      </c>
      <c r="B27" s="879"/>
      <c r="C27" s="900"/>
      <c r="D27" s="879"/>
      <c r="E27" s="879"/>
      <c r="F27" s="899"/>
      <c r="G27" s="879"/>
      <c r="H27" s="899"/>
      <c r="I27" s="879"/>
      <c r="J27" s="904"/>
      <c r="K27" s="879"/>
      <c r="L27" s="905"/>
    </row>
    <row r="28" spans="1:12">
      <c r="A28" s="906">
        <v>13</v>
      </c>
      <c r="B28" s="879" t="s">
        <v>817</v>
      </c>
      <c r="C28" s="879"/>
      <c r="D28" s="879"/>
      <c r="E28" s="879"/>
      <c r="F28" s="879"/>
      <c r="G28" s="879"/>
      <c r="H28" s="879"/>
      <c r="I28" s="879"/>
      <c r="J28" s="879"/>
      <c r="K28" s="879"/>
      <c r="L28" s="907"/>
    </row>
    <row r="29" spans="1:12" ht="45">
      <c r="A29" s="878">
        <v>14</v>
      </c>
      <c r="B29" s="885" t="s">
        <v>818</v>
      </c>
      <c r="C29" s="879"/>
      <c r="D29" s="879"/>
      <c r="E29" s="879"/>
      <c r="F29" s="886"/>
      <c r="G29" s="886"/>
      <c r="H29" s="886"/>
      <c r="I29" s="886"/>
      <c r="J29" s="886"/>
      <c r="K29" s="886"/>
      <c r="L29" s="887"/>
    </row>
    <row r="30" spans="1:12">
      <c r="A30" s="878">
        <v>15</v>
      </c>
      <c r="B30" s="893"/>
      <c r="C30" s="879"/>
      <c r="D30" s="879"/>
      <c r="E30" s="879"/>
      <c r="F30" s="879"/>
      <c r="G30" s="879"/>
      <c r="H30" s="899"/>
      <c r="I30" s="879"/>
      <c r="J30" s="899"/>
      <c r="K30" s="879"/>
      <c r="L30" s="908"/>
    </row>
    <row r="31" spans="1:12">
      <c r="A31" s="878">
        <v>16</v>
      </c>
      <c r="B31" s="893" t="s">
        <v>819</v>
      </c>
      <c r="C31" s="879"/>
      <c r="D31" s="879"/>
      <c r="E31" s="879"/>
      <c r="F31" s="879"/>
      <c r="G31" s="879"/>
      <c r="H31" s="899"/>
      <c r="I31" s="879"/>
      <c r="J31" s="899"/>
      <c r="K31" s="879"/>
      <c r="L31" s="908"/>
    </row>
    <row r="32" spans="1:12">
      <c r="A32" s="878">
        <v>17</v>
      </c>
      <c r="B32" s="893" t="s">
        <v>820</v>
      </c>
      <c r="C32" s="879"/>
      <c r="D32" s="879"/>
      <c r="E32" s="879"/>
      <c r="F32" s="879"/>
      <c r="G32" s="879"/>
      <c r="H32" s="904"/>
      <c r="I32" s="879"/>
      <c r="J32" s="899"/>
      <c r="K32" s="879"/>
      <c r="L32" s="908"/>
    </row>
    <row r="33" spans="1:12">
      <c r="A33" s="878">
        <v>18</v>
      </c>
      <c r="B33" s="893"/>
      <c r="C33" s="879"/>
      <c r="D33" s="879"/>
      <c r="E33" s="879"/>
      <c r="F33" s="879"/>
      <c r="G33" s="879"/>
      <c r="H33" s="899"/>
      <c r="I33" s="879"/>
      <c r="J33" s="899"/>
      <c r="K33" s="879"/>
      <c r="L33" s="909"/>
    </row>
    <row r="34" spans="1:12">
      <c r="A34" s="878">
        <v>19</v>
      </c>
      <c r="B34" s="893"/>
      <c r="C34" s="879"/>
      <c r="D34" s="879"/>
      <c r="E34" s="879"/>
      <c r="F34" s="879"/>
      <c r="G34" s="879"/>
      <c r="H34" s="879"/>
      <c r="I34" s="879"/>
      <c r="J34" s="879"/>
      <c r="K34" s="879"/>
      <c r="L34" s="909"/>
    </row>
    <row r="35" spans="1:12">
      <c r="A35" s="878">
        <v>20</v>
      </c>
      <c r="B35" s="893"/>
      <c r="C35" s="879"/>
      <c r="D35" s="879"/>
      <c r="E35" s="879"/>
      <c r="F35" s="879"/>
      <c r="G35" s="879"/>
      <c r="H35" s="879"/>
      <c r="I35" s="879"/>
      <c r="J35" s="879"/>
      <c r="K35" s="879"/>
      <c r="L35" s="909"/>
    </row>
    <row r="36" spans="1:12">
      <c r="A36" s="878">
        <v>21</v>
      </c>
      <c r="B36" s="893"/>
      <c r="C36" s="879"/>
      <c r="D36" s="879"/>
      <c r="E36" s="879"/>
      <c r="F36" s="879"/>
      <c r="G36" s="879"/>
      <c r="H36" s="879"/>
      <c r="I36" s="879"/>
      <c r="J36" s="879"/>
      <c r="K36" s="879"/>
      <c r="L36" s="910"/>
    </row>
    <row r="37" spans="1:12" ht="30">
      <c r="A37" s="878">
        <v>22</v>
      </c>
      <c r="B37" s="911" t="s">
        <v>821</v>
      </c>
      <c r="C37" s="879"/>
      <c r="D37" s="879"/>
      <c r="E37" s="879"/>
      <c r="F37" s="912"/>
      <c r="G37" s="912"/>
      <c r="H37" s="912"/>
      <c r="I37" s="912"/>
      <c r="J37" s="912"/>
      <c r="K37" s="912"/>
      <c r="L37" s="913"/>
    </row>
    <row r="38" spans="1:12">
      <c r="A38" s="878">
        <v>23</v>
      </c>
      <c r="B38" s="893"/>
      <c r="C38" s="879"/>
      <c r="D38" s="879"/>
      <c r="E38" s="879"/>
      <c r="F38" s="879"/>
      <c r="G38" s="879"/>
      <c r="H38" s="879"/>
      <c r="I38" s="879"/>
      <c r="J38" s="879"/>
      <c r="K38" s="879"/>
      <c r="L38" s="910"/>
    </row>
    <row r="39" spans="1:12" ht="30.75" thickBot="1">
      <c r="A39" s="878">
        <v>24</v>
      </c>
      <c r="B39" s="914" t="s">
        <v>822</v>
      </c>
      <c r="C39" s="879"/>
      <c r="D39" s="879"/>
      <c r="E39" s="879"/>
      <c r="F39" s="915"/>
      <c r="G39" s="915"/>
      <c r="H39" s="915"/>
      <c r="I39" s="915"/>
      <c r="J39" s="915"/>
      <c r="K39" s="915"/>
      <c r="L39" s="916"/>
    </row>
    <row r="40" spans="1:12" ht="15.75" thickTop="1">
      <c r="A40" s="878">
        <v>25</v>
      </c>
      <c r="B40" s="893"/>
      <c r="C40" s="879"/>
      <c r="D40" s="879"/>
      <c r="E40" s="879"/>
      <c r="F40" s="879"/>
      <c r="G40" s="879"/>
      <c r="H40" s="879"/>
      <c r="I40" s="879"/>
      <c r="J40" s="879"/>
      <c r="K40" s="879"/>
      <c r="L40" s="910"/>
    </row>
    <row r="41" spans="1:12">
      <c r="A41" s="878">
        <v>26</v>
      </c>
      <c r="B41" s="917" t="s">
        <v>823</v>
      </c>
      <c r="C41" s="879"/>
      <c r="D41" s="879"/>
      <c r="E41" s="879"/>
      <c r="F41" s="879"/>
      <c r="G41" s="879"/>
      <c r="H41" s="879"/>
      <c r="I41" s="879"/>
      <c r="J41" s="879"/>
      <c r="K41" s="879"/>
      <c r="L41" s="910"/>
    </row>
    <row r="42" spans="1:12">
      <c r="A42" s="878"/>
      <c r="B42" s="918"/>
      <c r="C42" s="879"/>
      <c r="D42" s="879"/>
      <c r="E42" s="879"/>
      <c r="F42" s="879"/>
      <c r="G42" s="879"/>
      <c r="H42" s="879"/>
      <c r="I42" s="879"/>
      <c r="J42" s="879"/>
      <c r="K42" s="879"/>
      <c r="L42" s="910"/>
    </row>
    <row r="43" spans="1:12">
      <c r="A43" s="878"/>
      <c r="B43" s="918"/>
      <c r="C43" s="879"/>
      <c r="D43" s="879"/>
      <c r="E43" s="879"/>
      <c r="F43" s="879"/>
      <c r="G43" s="879"/>
      <c r="H43" s="879"/>
      <c r="I43" s="879"/>
      <c r="J43" s="879"/>
      <c r="K43" s="879"/>
      <c r="L43" s="910"/>
    </row>
    <row r="44" spans="1:12">
      <c r="A44" s="878"/>
      <c r="B44" s="918"/>
      <c r="C44" s="879"/>
      <c r="D44" s="879"/>
      <c r="E44" s="879"/>
      <c r="F44" s="879"/>
      <c r="G44" s="879"/>
      <c r="H44" s="879"/>
      <c r="I44" s="879"/>
      <c r="J44" s="879"/>
      <c r="K44" s="879"/>
      <c r="L44" s="910"/>
    </row>
    <row r="45" spans="1:12">
      <c r="A45" s="878"/>
      <c r="B45" s="918"/>
      <c r="C45" s="879"/>
      <c r="D45" s="879"/>
      <c r="E45" s="879"/>
      <c r="F45" s="879"/>
      <c r="G45" s="879"/>
      <c r="H45" s="879"/>
      <c r="I45" s="879"/>
      <c r="J45" s="879"/>
      <c r="K45" s="879"/>
      <c r="L45" s="910"/>
    </row>
    <row r="46" spans="1:12">
      <c r="A46" s="878"/>
      <c r="B46" s="918"/>
      <c r="C46" s="879"/>
      <c r="D46" s="879"/>
      <c r="E46" s="879"/>
      <c r="F46" s="879"/>
      <c r="G46" s="879"/>
      <c r="H46" s="879"/>
      <c r="I46" s="879"/>
      <c r="J46" s="879"/>
      <c r="K46" s="879"/>
      <c r="L46" s="910"/>
    </row>
    <row r="47" spans="1:12">
      <c r="A47" s="878"/>
      <c r="B47" s="918"/>
      <c r="C47" s="879"/>
      <c r="D47" s="879"/>
      <c r="E47" s="879"/>
      <c r="F47" s="879"/>
      <c r="G47" s="879"/>
      <c r="H47" s="879"/>
      <c r="I47" s="879"/>
      <c r="J47" s="879"/>
      <c r="K47" s="879"/>
      <c r="L47" s="910"/>
    </row>
    <row r="48" spans="1:12">
      <c r="A48" s="878"/>
      <c r="B48" s="918"/>
      <c r="C48" s="879"/>
      <c r="D48" s="879"/>
      <c r="E48" s="879"/>
      <c r="F48" s="879"/>
      <c r="G48" s="879"/>
      <c r="H48" s="879"/>
      <c r="I48" s="879"/>
      <c r="J48" s="879"/>
      <c r="K48" s="879"/>
      <c r="L48" s="910"/>
    </row>
    <row r="49" spans="1:12">
      <c r="A49" s="878"/>
      <c r="B49" s="918"/>
      <c r="C49" s="879"/>
      <c r="D49" s="879"/>
      <c r="E49" s="879"/>
      <c r="F49" s="879"/>
      <c r="G49" s="879"/>
      <c r="H49" s="879"/>
      <c r="I49" s="879"/>
      <c r="J49" s="879"/>
      <c r="K49" s="879"/>
      <c r="L49" s="910"/>
    </row>
    <row r="50" spans="1:12">
      <c r="A50" s="878"/>
      <c r="B50" s="918"/>
      <c r="C50" s="879"/>
      <c r="D50" s="879"/>
      <c r="E50" s="879"/>
      <c r="F50" s="879"/>
      <c r="G50" s="879"/>
      <c r="H50" s="879"/>
      <c r="I50" s="879"/>
      <c r="J50" s="879"/>
      <c r="K50" s="879"/>
      <c r="L50" s="910"/>
    </row>
    <row r="51" spans="1:12">
      <c r="A51" s="878"/>
      <c r="B51" s="918"/>
      <c r="C51" s="879"/>
      <c r="D51" s="879"/>
      <c r="E51" s="879"/>
      <c r="F51" s="879"/>
      <c r="G51" s="879"/>
      <c r="H51" s="879"/>
      <c r="I51" s="879"/>
      <c r="J51" s="879"/>
      <c r="K51" s="879"/>
      <c r="L51" s="910"/>
    </row>
    <row r="52" spans="1:12">
      <c r="A52" s="878"/>
      <c r="B52" s="918"/>
      <c r="C52" s="879"/>
      <c r="D52" s="879"/>
      <c r="E52" s="879"/>
      <c r="F52" s="879"/>
      <c r="G52" s="879"/>
      <c r="H52" s="879"/>
      <c r="I52" s="879"/>
      <c r="J52" s="879"/>
      <c r="K52" s="879"/>
      <c r="L52" s="910"/>
    </row>
    <row r="53" spans="1:12">
      <c r="A53" s="878"/>
      <c r="B53" s="918"/>
      <c r="C53" s="879"/>
      <c r="D53" s="879"/>
      <c r="E53" s="879"/>
      <c r="F53" s="879"/>
      <c r="G53" s="879"/>
      <c r="H53" s="879"/>
      <c r="I53" s="879"/>
      <c r="J53" s="879"/>
      <c r="K53" s="879"/>
      <c r="L53" s="910"/>
    </row>
    <row r="54" spans="1:12">
      <c r="A54" s="878"/>
      <c r="B54" s="918"/>
      <c r="C54" s="879"/>
      <c r="D54" s="879"/>
      <c r="E54" s="879"/>
      <c r="F54" s="879"/>
      <c r="G54" s="879"/>
      <c r="H54" s="879"/>
      <c r="I54" s="879"/>
      <c r="J54" s="879"/>
      <c r="K54" s="879"/>
      <c r="L54" s="910"/>
    </row>
    <row r="55" spans="1:12">
      <c r="A55" s="878"/>
      <c r="B55" s="918"/>
      <c r="C55" s="879"/>
      <c r="D55" s="879"/>
      <c r="E55" s="879"/>
      <c r="F55" s="879"/>
      <c r="G55" s="879"/>
      <c r="H55" s="879"/>
      <c r="I55" s="879"/>
      <c r="J55" s="879"/>
      <c r="K55" s="879"/>
      <c r="L55" s="910"/>
    </row>
    <row r="56" spans="1:12">
      <c r="A56" s="878"/>
      <c r="B56" s="918"/>
      <c r="C56" s="879"/>
      <c r="D56" s="879"/>
      <c r="E56" s="879"/>
      <c r="F56" s="879"/>
      <c r="G56" s="879"/>
      <c r="H56" s="879"/>
      <c r="I56" s="879"/>
      <c r="J56" s="879"/>
      <c r="K56" s="879"/>
      <c r="L56" s="910"/>
    </row>
    <row r="57" spans="1:12">
      <c r="A57" s="878"/>
      <c r="B57" s="918"/>
      <c r="C57" s="879"/>
      <c r="D57" s="879"/>
      <c r="E57" s="879"/>
      <c r="F57" s="879"/>
      <c r="G57" s="879"/>
      <c r="H57" s="879"/>
      <c r="I57" s="879"/>
      <c r="J57" s="879"/>
      <c r="K57" s="879"/>
      <c r="L57" s="910"/>
    </row>
    <row r="58" spans="1:12">
      <c r="A58" s="878"/>
      <c r="B58" s="918"/>
      <c r="C58" s="879"/>
      <c r="D58" s="879"/>
      <c r="E58" s="879"/>
      <c r="F58" s="879"/>
      <c r="G58" s="879"/>
      <c r="H58" s="879"/>
      <c r="I58" s="879"/>
      <c r="J58" s="879"/>
      <c r="K58" s="879"/>
      <c r="L58" s="910"/>
    </row>
    <row r="59" spans="1:12">
      <c r="A59" s="878"/>
      <c r="B59" s="918"/>
      <c r="C59" s="879"/>
      <c r="D59" s="879"/>
      <c r="E59" s="879"/>
      <c r="F59" s="879"/>
      <c r="G59" s="879"/>
      <c r="H59" s="879"/>
      <c r="I59" s="879"/>
      <c r="J59" s="879"/>
      <c r="K59" s="879"/>
      <c r="L59" s="910"/>
    </row>
    <row r="60" spans="1:12">
      <c r="A60" s="878"/>
      <c r="B60" s="918"/>
      <c r="C60" s="879"/>
      <c r="D60" s="879"/>
      <c r="E60" s="879"/>
      <c r="F60" s="879"/>
      <c r="G60" s="879"/>
      <c r="H60" s="879"/>
      <c r="I60" s="879"/>
      <c r="J60" s="879"/>
      <c r="K60" s="879"/>
      <c r="L60" s="910"/>
    </row>
    <row r="61" spans="1:12">
      <c r="A61" s="878"/>
      <c r="B61" s="918"/>
      <c r="C61" s="879"/>
      <c r="D61" s="879"/>
      <c r="E61" s="879"/>
      <c r="F61" s="879"/>
      <c r="G61" s="879"/>
      <c r="H61" s="879"/>
      <c r="I61" s="879"/>
      <c r="J61" s="879"/>
      <c r="K61" s="879"/>
      <c r="L61" s="910"/>
    </row>
    <row r="62" spans="1:12">
      <c r="A62" s="878"/>
      <c r="B62" s="918"/>
      <c r="C62" s="879"/>
      <c r="D62" s="879"/>
      <c r="E62" s="879"/>
      <c r="F62" s="879"/>
      <c r="G62" s="879"/>
      <c r="H62" s="879"/>
      <c r="I62" s="879"/>
      <c r="J62" s="879"/>
      <c r="K62" s="879"/>
      <c r="L62" s="910"/>
    </row>
    <row r="63" spans="1:12">
      <c r="A63" s="878"/>
      <c r="B63" s="918"/>
      <c r="C63" s="879"/>
      <c r="D63" s="879"/>
      <c r="E63" s="879"/>
      <c r="F63" s="879"/>
      <c r="G63" s="879"/>
      <c r="H63" s="879"/>
      <c r="I63" s="879"/>
      <c r="J63" s="879"/>
      <c r="K63" s="879"/>
      <c r="L63" s="910"/>
    </row>
    <row r="64" spans="1:12">
      <c r="A64" s="878"/>
      <c r="B64" s="918"/>
      <c r="C64" s="879"/>
      <c r="D64" s="879"/>
      <c r="E64" s="879"/>
      <c r="F64" s="879"/>
      <c r="G64" s="879"/>
      <c r="H64" s="879"/>
      <c r="I64" s="879"/>
      <c r="J64" s="879"/>
      <c r="K64" s="879"/>
      <c r="L64" s="910"/>
    </row>
    <row r="65" spans="1:12">
      <c r="A65" s="878"/>
      <c r="B65" s="918"/>
      <c r="C65" s="879"/>
      <c r="D65" s="879"/>
      <c r="E65" s="879"/>
      <c r="F65" s="879"/>
      <c r="G65" s="879"/>
      <c r="H65" s="879"/>
      <c r="I65" s="879"/>
      <c r="J65" s="879"/>
      <c r="K65" s="879"/>
      <c r="L65" s="910"/>
    </row>
    <row r="66" spans="1:12">
      <c r="A66" s="878"/>
      <c r="B66" s="918"/>
      <c r="C66" s="879"/>
      <c r="D66" s="879"/>
      <c r="E66" s="879"/>
      <c r="F66" s="879"/>
      <c r="G66" s="879"/>
      <c r="H66" s="879"/>
      <c r="I66" s="879"/>
      <c r="J66" s="879"/>
      <c r="K66" s="879"/>
      <c r="L66" s="910"/>
    </row>
    <row r="67" spans="1:12">
      <c r="A67" s="878"/>
      <c r="B67" s="918"/>
      <c r="C67" s="879"/>
      <c r="D67" s="879"/>
      <c r="E67" s="879"/>
      <c r="F67" s="879"/>
      <c r="G67" s="879"/>
      <c r="H67" s="879"/>
      <c r="I67" s="879"/>
      <c r="J67" s="879"/>
      <c r="K67" s="879"/>
      <c r="L67" s="910"/>
    </row>
    <row r="68" spans="1:12">
      <c r="A68" s="878"/>
      <c r="B68" s="879"/>
      <c r="C68" s="879"/>
      <c r="D68" s="879"/>
      <c r="E68" s="879"/>
      <c r="F68" s="879"/>
      <c r="G68" s="879"/>
      <c r="H68" s="879"/>
      <c r="I68" s="879"/>
      <c r="J68" s="879"/>
      <c r="K68" s="879"/>
      <c r="L68" s="910"/>
    </row>
    <row r="69" spans="1:12">
      <c r="A69" s="878"/>
      <c r="B69" s="918"/>
      <c r="C69" s="879"/>
      <c r="D69" s="879"/>
      <c r="E69" s="879"/>
      <c r="F69" s="879"/>
      <c r="G69" s="919"/>
      <c r="H69" s="920"/>
      <c r="I69" s="919"/>
      <c r="J69" s="920"/>
      <c r="K69" s="879"/>
      <c r="L69" s="910"/>
    </row>
    <row r="70" spans="1:12">
      <c r="A70" s="921"/>
      <c r="B70" s="922"/>
      <c r="C70" s="922"/>
      <c r="D70" s="922"/>
      <c r="E70" s="922"/>
      <c r="F70" s="922"/>
      <c r="G70" s="923"/>
      <c r="H70" s="923"/>
      <c r="I70" s="923"/>
      <c r="J70" s="923"/>
      <c r="K70" s="922"/>
      <c r="L70" s="924"/>
    </row>
    <row r="71" spans="1:12">
      <c r="A71" s="866"/>
      <c r="B71" s="866"/>
      <c r="C71" s="866"/>
      <c r="D71" s="866"/>
      <c r="E71" s="866"/>
      <c r="F71" s="866"/>
      <c r="G71" s="866"/>
      <c r="H71" s="866"/>
      <c r="I71" s="866"/>
      <c r="J71" s="866"/>
      <c r="K71" s="866"/>
      <c r="L71" s="866"/>
    </row>
    <row r="72" spans="1:12">
      <c r="A72" s="866"/>
      <c r="B72" s="866"/>
      <c r="C72" s="866"/>
      <c r="D72" s="866"/>
      <c r="E72" s="866"/>
      <c r="F72" s="866"/>
      <c r="G72" s="866"/>
      <c r="H72" s="866"/>
      <c r="I72" s="866"/>
      <c r="J72" s="866"/>
      <c r="K72" s="866"/>
      <c r="L72" s="866"/>
    </row>
    <row r="73" spans="1:12">
      <c r="A73" s="866"/>
      <c r="B73" s="866"/>
      <c r="C73" s="866"/>
      <c r="D73" s="866"/>
      <c r="E73" s="866"/>
      <c r="F73" s="866"/>
      <c r="G73" s="866"/>
      <c r="H73" s="866"/>
      <c r="I73" s="866"/>
      <c r="J73" s="866"/>
      <c r="K73" s="866"/>
      <c r="L73" s="925" t="s">
        <v>824</v>
      </c>
    </row>
  </sheetData>
  <mergeCells count="6">
    <mergeCell ref="B12:K12"/>
    <mergeCell ref="F14:L14"/>
    <mergeCell ref="A5:C7"/>
    <mergeCell ref="G6:J7"/>
    <mergeCell ref="A9:L9"/>
    <mergeCell ref="A10:L10"/>
  </mergeCells>
  <phoneticPr fontId="0"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ransitionEntry="1">
    <pageSetUpPr fitToPage="1"/>
  </sheetPr>
  <dimension ref="A1:O134"/>
  <sheetViews>
    <sheetView defaultGridColor="0" colorId="22" zoomScale="87" workbookViewId="0">
      <selection activeCell="E2" sqref="E2"/>
    </sheetView>
  </sheetViews>
  <sheetFormatPr defaultColWidth="8.5546875" defaultRowHeight="15.75"/>
  <cols>
    <col min="1" max="1" width="1.44140625" style="190" customWidth="1"/>
    <col min="2" max="2" width="3.21875" style="190" customWidth="1"/>
    <col min="3" max="3" width="1.44140625" style="190" customWidth="1"/>
    <col min="4" max="4" width="8.5546875" style="190"/>
    <col min="5" max="5" width="14.77734375" style="190" customWidth="1"/>
    <col min="6" max="6" width="1.44140625" style="190" customWidth="1"/>
    <col min="7" max="7" width="12.109375" style="190" customWidth="1"/>
    <col min="8" max="8" width="5" style="190" customWidth="1"/>
    <col min="9" max="9" width="3.21875" style="190" customWidth="1"/>
    <col min="10" max="10" width="1.44140625" style="190" customWidth="1"/>
    <col min="11" max="11" width="14.77734375" style="190" customWidth="1"/>
    <col min="12" max="12" width="8.5546875" style="190"/>
    <col min="13" max="13" width="1.44140625" style="190" customWidth="1"/>
    <col min="14" max="14" width="17.44140625" style="190" customWidth="1"/>
    <col min="15" max="16384" width="8.5546875" style="190"/>
  </cols>
  <sheetData>
    <row r="1" spans="1:15">
      <c r="A1" s="661" t="s">
        <v>494</v>
      </c>
      <c r="B1" s="640"/>
      <c r="C1" s="640"/>
      <c r="D1" s="640"/>
      <c r="E1" s="641"/>
      <c r="F1" s="640"/>
      <c r="G1" s="640" t="s">
        <v>495</v>
      </c>
      <c r="H1" s="640"/>
      <c r="I1" s="641"/>
      <c r="J1" s="640"/>
      <c r="K1" s="640" t="s">
        <v>496</v>
      </c>
      <c r="L1" s="641"/>
      <c r="M1" s="640"/>
      <c r="N1" s="641" t="s">
        <v>497</v>
      </c>
      <c r="O1" s="189"/>
    </row>
    <row r="2" spans="1:15">
      <c r="A2" s="191"/>
      <c r="B2" t="str">
        <f>'pg. 1'!$D$10</f>
        <v>[Utility Name]</v>
      </c>
      <c r="C2" s="642"/>
      <c r="D2" s="642"/>
      <c r="E2" s="643"/>
      <c r="F2" s="642"/>
      <c r="G2" s="644" t="s">
        <v>498</v>
      </c>
      <c r="H2" s="642"/>
      <c r="I2" s="643"/>
      <c r="J2" s="642"/>
      <c r="K2" s="642" t="s">
        <v>499</v>
      </c>
      <c r="L2" s="643"/>
      <c r="M2" s="642"/>
      <c r="N2" s="643"/>
      <c r="O2" s="189"/>
    </row>
    <row r="3" spans="1:15">
      <c r="A3" s="192"/>
      <c r="B3" s="645"/>
      <c r="C3" s="645"/>
      <c r="D3" s="645"/>
      <c r="E3" s="646"/>
      <c r="F3" s="645"/>
      <c r="G3" s="645" t="s">
        <v>1012</v>
      </c>
      <c r="H3" s="645"/>
      <c r="I3" s="646"/>
      <c r="J3" s="645"/>
      <c r="K3" s="933" t="str">
        <f>'pg. 1'!$O$31</f>
        <v>03/30/2025</v>
      </c>
      <c r="L3" s="646"/>
      <c r="M3" s="645"/>
      <c r="N3" s="18" t="str">
        <f>'pg. 1'!$M$10</f>
        <v xml:space="preserve">   December 31, 2024</v>
      </c>
      <c r="O3" s="189"/>
    </row>
    <row r="4" spans="1:15">
      <c r="A4" s="193"/>
      <c r="B4" s="647"/>
      <c r="C4" s="647"/>
      <c r="D4" s="647"/>
      <c r="E4" s="647"/>
      <c r="F4" s="647"/>
      <c r="G4" s="647" t="s">
        <v>89</v>
      </c>
      <c r="H4" s="647"/>
      <c r="I4" s="647"/>
      <c r="J4" s="647"/>
      <c r="K4" s="647"/>
      <c r="L4" s="647"/>
      <c r="M4" s="647"/>
      <c r="N4" s="648"/>
      <c r="O4" s="189"/>
    </row>
    <row r="5" spans="1:15">
      <c r="A5" s="191"/>
      <c r="B5" s="642"/>
      <c r="C5" s="642"/>
      <c r="D5" s="642"/>
      <c r="E5" s="642"/>
      <c r="F5" s="642"/>
      <c r="G5" s="642"/>
      <c r="H5" s="642"/>
      <c r="I5" s="642"/>
      <c r="J5" s="642"/>
      <c r="K5" s="642"/>
      <c r="L5" s="642"/>
      <c r="M5" s="642"/>
      <c r="N5" s="643"/>
      <c r="O5" s="189"/>
    </row>
    <row r="6" spans="1:15">
      <c r="A6" s="191"/>
      <c r="B6" s="649" t="s">
        <v>90</v>
      </c>
      <c r="C6" s="743" t="s">
        <v>91</v>
      </c>
      <c r="D6" s="743"/>
      <c r="E6" s="743"/>
      <c r="F6" s="743"/>
      <c r="G6" s="743"/>
      <c r="H6" s="743"/>
      <c r="I6" s="744" t="s">
        <v>92</v>
      </c>
      <c r="J6" s="743" t="s">
        <v>93</v>
      </c>
      <c r="K6" s="743"/>
      <c r="L6" s="743"/>
      <c r="M6" s="743"/>
      <c r="N6" s="745"/>
      <c r="O6" s="189"/>
    </row>
    <row r="7" spans="1:15">
      <c r="A7" s="191"/>
      <c r="B7" s="642"/>
      <c r="C7" s="743" t="s">
        <v>94</v>
      </c>
      <c r="D7" s="743"/>
      <c r="E7" s="743"/>
      <c r="F7" s="743"/>
      <c r="G7" s="743"/>
      <c r="H7" s="743"/>
      <c r="I7" s="743"/>
      <c r="J7" s="743" t="s">
        <v>95</v>
      </c>
      <c r="K7" s="743"/>
      <c r="L7" s="743"/>
      <c r="M7" s="743"/>
      <c r="N7" s="745"/>
      <c r="O7" s="189"/>
    </row>
    <row r="8" spans="1:15">
      <c r="A8" s="191"/>
      <c r="B8" s="642"/>
      <c r="C8" s="743" t="s">
        <v>2312</v>
      </c>
      <c r="D8" s="743"/>
      <c r="E8" s="743"/>
      <c r="F8" s="743"/>
      <c r="G8" s="743"/>
      <c r="H8" s="743"/>
      <c r="I8" s="744" t="s">
        <v>96</v>
      </c>
      <c r="J8" s="743" t="s">
        <v>97</v>
      </c>
      <c r="K8" s="743"/>
      <c r="L8" s="743"/>
      <c r="M8" s="743"/>
      <c r="N8" s="745"/>
      <c r="O8" s="189"/>
    </row>
    <row r="9" spans="1:15">
      <c r="A9" s="191"/>
      <c r="B9" s="642"/>
      <c r="C9" s="743" t="s">
        <v>98</v>
      </c>
      <c r="D9" s="743"/>
      <c r="E9" s="743"/>
      <c r="F9" s="743"/>
      <c r="G9" s="743"/>
      <c r="H9" s="743"/>
      <c r="I9" s="743"/>
      <c r="J9" s="743" t="s">
        <v>99</v>
      </c>
      <c r="K9" s="743"/>
      <c r="L9" s="743"/>
      <c r="M9" s="743"/>
      <c r="N9" s="745"/>
      <c r="O9" s="189"/>
    </row>
    <row r="10" spans="1:15">
      <c r="A10" s="191"/>
      <c r="B10" s="642"/>
      <c r="C10" s="743" t="s">
        <v>2313</v>
      </c>
      <c r="D10" s="743"/>
      <c r="E10" s="743"/>
      <c r="F10" s="743"/>
      <c r="G10" s="743"/>
      <c r="H10" s="743"/>
      <c r="I10" s="743"/>
      <c r="J10" s="743" t="s">
        <v>100</v>
      </c>
      <c r="K10" s="743"/>
      <c r="L10" s="743"/>
      <c r="M10" s="743"/>
      <c r="N10" s="745"/>
      <c r="O10" s="189"/>
    </row>
    <row r="11" spans="1:15">
      <c r="A11" s="191"/>
      <c r="B11" s="642"/>
      <c r="C11" s="743" t="s">
        <v>101</v>
      </c>
      <c r="D11" s="743"/>
      <c r="E11" s="743"/>
      <c r="F11" s="743"/>
      <c r="G11" s="743"/>
      <c r="H11" s="743"/>
      <c r="I11" s="743"/>
      <c r="J11" s="743" t="s">
        <v>2311</v>
      </c>
      <c r="K11" s="743"/>
      <c r="L11" s="743"/>
      <c r="M11" s="743"/>
      <c r="N11" s="745"/>
      <c r="O11" s="189"/>
    </row>
    <row r="12" spans="1:15">
      <c r="A12" s="191"/>
      <c r="B12" s="642"/>
      <c r="C12" s="743" t="s">
        <v>102</v>
      </c>
      <c r="D12" s="743"/>
      <c r="E12" s="743"/>
      <c r="F12" s="743"/>
      <c r="G12" s="743"/>
      <c r="H12" s="743"/>
      <c r="I12" s="743"/>
      <c r="J12" s="743" t="s">
        <v>103</v>
      </c>
      <c r="K12" s="743"/>
      <c r="L12" s="743"/>
      <c r="M12" s="743"/>
      <c r="N12" s="745"/>
      <c r="O12" s="189"/>
    </row>
    <row r="13" spans="1:15">
      <c r="A13" s="191"/>
      <c r="B13" s="642"/>
      <c r="C13" s="743"/>
      <c r="D13" s="743"/>
      <c r="E13" s="743"/>
      <c r="F13" s="743"/>
      <c r="G13" s="743"/>
      <c r="H13" s="743"/>
      <c r="I13" s="743"/>
      <c r="J13" s="743" t="s">
        <v>1763</v>
      </c>
      <c r="K13" s="743"/>
      <c r="L13" s="743"/>
      <c r="M13" s="743"/>
      <c r="N13" s="745"/>
      <c r="O13" s="189"/>
    </row>
    <row r="14" spans="1:15">
      <c r="A14" s="192"/>
      <c r="B14" s="645"/>
      <c r="C14" s="645"/>
      <c r="D14" s="645"/>
      <c r="E14" s="645"/>
      <c r="F14" s="645"/>
      <c r="G14" s="645"/>
      <c r="H14" s="645"/>
      <c r="I14" s="645"/>
      <c r="J14" s="645"/>
      <c r="K14" s="645"/>
      <c r="L14" s="645"/>
      <c r="M14" s="645"/>
      <c r="N14" s="646"/>
      <c r="O14" s="189"/>
    </row>
    <row r="15" spans="1:15">
      <c r="A15" s="191"/>
      <c r="B15" s="650" t="s">
        <v>752</v>
      </c>
      <c r="C15" s="643"/>
      <c r="D15" s="651" t="s">
        <v>1764</v>
      </c>
      <c r="E15" s="651"/>
      <c r="F15" s="651"/>
      <c r="G15" s="651"/>
      <c r="H15" s="651"/>
      <c r="I15" s="651"/>
      <c r="J15" s="651"/>
      <c r="K15" s="651"/>
      <c r="L15" s="651"/>
      <c r="M15" s="651"/>
      <c r="N15" s="652" t="s">
        <v>1687</v>
      </c>
      <c r="O15" s="189"/>
    </row>
    <row r="16" spans="1:15">
      <c r="A16" s="192"/>
      <c r="B16" s="653" t="s">
        <v>2499</v>
      </c>
      <c r="C16" s="646"/>
      <c r="D16" s="654" t="s">
        <v>739</v>
      </c>
      <c r="E16" s="654"/>
      <c r="F16" s="654"/>
      <c r="G16" s="654"/>
      <c r="H16" s="654"/>
      <c r="I16" s="654"/>
      <c r="J16" s="654"/>
      <c r="K16" s="654"/>
      <c r="L16" s="654"/>
      <c r="M16" s="654"/>
      <c r="N16" s="655" t="s">
        <v>2508</v>
      </c>
      <c r="O16" s="189"/>
    </row>
    <row r="17" spans="1:15">
      <c r="A17" s="192"/>
      <c r="B17" s="653" t="s">
        <v>676</v>
      </c>
      <c r="C17" s="646"/>
      <c r="D17" s="656" t="s">
        <v>1765</v>
      </c>
      <c r="E17" s="645"/>
      <c r="F17" s="645"/>
      <c r="G17" s="645"/>
      <c r="H17" s="645"/>
      <c r="I17" s="645"/>
      <c r="J17" s="645"/>
      <c r="K17" s="645"/>
      <c r="L17" s="645"/>
      <c r="M17" s="645"/>
      <c r="N17" s="657"/>
      <c r="O17" s="189"/>
    </row>
    <row r="18" spans="1:15">
      <c r="A18" s="192"/>
      <c r="B18" s="653" t="s">
        <v>677</v>
      </c>
      <c r="C18" s="646"/>
      <c r="D18" s="656" t="s">
        <v>2310</v>
      </c>
      <c r="E18" s="645"/>
      <c r="F18" s="645"/>
      <c r="G18" s="645"/>
      <c r="H18" s="645"/>
      <c r="I18" s="645"/>
      <c r="J18" s="645"/>
      <c r="K18" s="645"/>
      <c r="L18" s="645"/>
      <c r="M18" s="645"/>
      <c r="N18" s="658"/>
      <c r="O18" s="189"/>
    </row>
    <row r="19" spans="1:15">
      <c r="A19" s="192"/>
      <c r="B19" s="653" t="s">
        <v>678</v>
      </c>
      <c r="C19" s="646"/>
      <c r="D19" s="656" t="s">
        <v>1766</v>
      </c>
      <c r="E19" s="645"/>
      <c r="F19" s="645"/>
      <c r="G19" s="645"/>
      <c r="H19" s="645"/>
      <c r="I19" s="645"/>
      <c r="J19" s="645"/>
      <c r="K19" s="645"/>
      <c r="L19" s="645"/>
      <c r="M19" s="645"/>
      <c r="N19" s="657"/>
      <c r="O19" s="189"/>
    </row>
    <row r="20" spans="1:15">
      <c r="A20" s="192"/>
      <c r="B20" s="653" t="s">
        <v>679</v>
      </c>
      <c r="C20" s="646"/>
      <c r="D20" s="656" t="s">
        <v>1767</v>
      </c>
      <c r="E20" s="645"/>
      <c r="F20" s="645"/>
      <c r="G20" s="645"/>
      <c r="H20" s="645"/>
      <c r="I20" s="645"/>
      <c r="J20" s="645"/>
      <c r="K20" s="645"/>
      <c r="L20" s="645"/>
      <c r="M20" s="645"/>
      <c r="N20" s="658"/>
      <c r="O20" s="189"/>
    </row>
    <row r="21" spans="1:15">
      <c r="A21" s="192"/>
      <c r="B21" s="653" t="s">
        <v>680</v>
      </c>
      <c r="C21" s="646"/>
      <c r="D21" s="656" t="s">
        <v>1768</v>
      </c>
      <c r="E21" s="645"/>
      <c r="F21" s="645" t="s">
        <v>2504</v>
      </c>
      <c r="G21" s="645"/>
      <c r="H21" s="645"/>
      <c r="I21" s="645"/>
      <c r="J21" s="645"/>
      <c r="K21" s="645"/>
      <c r="L21" s="645"/>
      <c r="M21" s="645"/>
      <c r="N21" s="658"/>
      <c r="O21" s="189"/>
    </row>
    <row r="22" spans="1:15">
      <c r="A22" s="192"/>
      <c r="B22" s="653" t="s">
        <v>681</v>
      </c>
      <c r="C22" s="646"/>
      <c r="D22" s="645"/>
      <c r="E22" s="645"/>
      <c r="F22" s="645"/>
      <c r="G22" s="645"/>
      <c r="H22" s="645"/>
      <c r="I22" s="645"/>
      <c r="J22" s="645"/>
      <c r="K22" s="645"/>
      <c r="L22" s="645"/>
      <c r="M22" s="645"/>
      <c r="N22" s="658"/>
      <c r="O22" s="189"/>
    </row>
    <row r="23" spans="1:15">
      <c r="A23" s="192"/>
      <c r="B23" s="653" t="s">
        <v>682</v>
      </c>
      <c r="C23" s="646"/>
      <c r="D23" s="656"/>
      <c r="E23" s="645"/>
      <c r="F23" s="645"/>
      <c r="G23" s="645"/>
      <c r="H23" s="645"/>
      <c r="I23" s="645"/>
      <c r="J23" s="645"/>
      <c r="K23" s="645"/>
      <c r="L23" s="645"/>
      <c r="M23" s="645"/>
      <c r="N23" s="658"/>
      <c r="O23" s="189"/>
    </row>
    <row r="24" spans="1:15">
      <c r="A24" s="192"/>
      <c r="B24" s="653" t="s">
        <v>683</v>
      </c>
      <c r="C24" s="646"/>
      <c r="D24" s="656" t="s">
        <v>1769</v>
      </c>
      <c r="E24" s="645"/>
      <c r="F24" s="645"/>
      <c r="G24" s="645"/>
      <c r="H24" s="645"/>
      <c r="I24" s="645"/>
      <c r="J24" s="645"/>
      <c r="K24" s="645"/>
      <c r="L24" s="645"/>
      <c r="M24" s="645"/>
      <c r="N24" s="658"/>
      <c r="O24" s="189"/>
    </row>
    <row r="25" spans="1:15">
      <c r="A25" s="192"/>
      <c r="B25" s="653" t="s">
        <v>684</v>
      </c>
      <c r="C25" s="646"/>
      <c r="D25" s="656" t="s">
        <v>1770</v>
      </c>
      <c r="E25" s="645"/>
      <c r="F25" s="645"/>
      <c r="G25" s="645"/>
      <c r="H25" s="645"/>
      <c r="I25" s="645"/>
      <c r="J25" s="645"/>
      <c r="K25" s="645"/>
      <c r="L25" s="645"/>
      <c r="M25" s="645"/>
      <c r="N25" s="658"/>
      <c r="O25" s="189"/>
    </row>
    <row r="26" spans="1:15">
      <c r="A26" s="192"/>
      <c r="B26" s="653" t="s">
        <v>685</v>
      </c>
      <c r="C26" s="646"/>
      <c r="D26" s="656" t="s">
        <v>1771</v>
      </c>
      <c r="E26" s="645"/>
      <c r="F26" s="645"/>
      <c r="G26" s="645"/>
      <c r="H26" s="645"/>
      <c r="I26" s="645"/>
      <c r="J26" s="645"/>
      <c r="K26" s="645"/>
      <c r="L26" s="645"/>
      <c r="M26" s="645"/>
      <c r="N26" s="658"/>
      <c r="O26" s="189"/>
    </row>
    <row r="27" spans="1:15">
      <c r="A27" s="192"/>
      <c r="B27" s="653" t="s">
        <v>686</v>
      </c>
      <c r="C27" s="646"/>
      <c r="D27" s="645" t="s">
        <v>1772</v>
      </c>
      <c r="E27" s="645"/>
      <c r="F27" s="645"/>
      <c r="G27" s="645"/>
      <c r="H27" s="645"/>
      <c r="I27" s="645"/>
      <c r="J27" s="645"/>
      <c r="K27" s="645"/>
      <c r="L27" s="645"/>
      <c r="M27" s="645"/>
      <c r="N27" s="658"/>
      <c r="O27" s="189"/>
    </row>
    <row r="28" spans="1:15">
      <c r="A28" s="192"/>
      <c r="B28" s="653" t="s">
        <v>687</v>
      </c>
      <c r="C28" s="646"/>
      <c r="D28" s="645" t="s">
        <v>1773</v>
      </c>
      <c r="E28" s="645"/>
      <c r="F28" s="645"/>
      <c r="G28" s="645"/>
      <c r="H28" s="645"/>
      <c r="I28" s="645"/>
      <c r="J28" s="645"/>
      <c r="K28" s="645"/>
      <c r="L28" s="645"/>
      <c r="M28" s="645"/>
      <c r="N28" s="658"/>
      <c r="O28" s="189"/>
    </row>
    <row r="29" spans="1:15">
      <c r="A29" s="192"/>
      <c r="B29" s="653" t="s">
        <v>688</v>
      </c>
      <c r="C29" s="646"/>
      <c r="D29" s="656" t="s">
        <v>1774</v>
      </c>
      <c r="E29" s="645"/>
      <c r="F29" s="645"/>
      <c r="G29" s="645"/>
      <c r="H29" s="645"/>
      <c r="I29" s="645"/>
      <c r="J29" s="645"/>
      <c r="K29" s="645"/>
      <c r="L29" s="645"/>
      <c r="M29" s="645"/>
      <c r="N29" s="658"/>
      <c r="O29" s="189"/>
    </row>
    <row r="30" spans="1:15">
      <c r="A30" s="192"/>
      <c r="B30" s="653" t="s">
        <v>689</v>
      </c>
      <c r="C30" s="646"/>
      <c r="D30" s="656" t="s">
        <v>1775</v>
      </c>
      <c r="E30" s="645"/>
      <c r="F30" s="645"/>
      <c r="G30" s="645"/>
      <c r="H30" s="645"/>
      <c r="I30" s="645"/>
      <c r="J30" s="645"/>
      <c r="K30" s="645"/>
      <c r="L30" s="645"/>
      <c r="M30" s="645"/>
      <c r="N30" s="658"/>
      <c r="O30" s="189"/>
    </row>
    <row r="31" spans="1:15">
      <c r="A31" s="192"/>
      <c r="B31" s="653" t="s">
        <v>690</v>
      </c>
      <c r="C31" s="646"/>
      <c r="D31" s="656" t="s">
        <v>1776</v>
      </c>
      <c r="E31" s="645"/>
      <c r="F31" s="645"/>
      <c r="G31" s="645"/>
      <c r="H31" s="645"/>
      <c r="I31" s="645"/>
      <c r="J31" s="645"/>
      <c r="K31" s="645"/>
      <c r="L31" s="645"/>
      <c r="M31" s="645"/>
      <c r="N31" s="658"/>
      <c r="O31" s="189"/>
    </row>
    <row r="32" spans="1:15">
      <c r="A32" s="192"/>
      <c r="B32" s="653" t="s">
        <v>691</v>
      </c>
      <c r="C32" s="646"/>
      <c r="D32" s="656" t="s">
        <v>1777</v>
      </c>
      <c r="E32" s="645"/>
      <c r="F32" s="645"/>
      <c r="G32" s="645"/>
      <c r="H32" s="645"/>
      <c r="I32" s="645"/>
      <c r="J32" s="645"/>
      <c r="K32" s="645"/>
      <c r="L32" s="645"/>
      <c r="M32" s="645"/>
      <c r="N32" s="658"/>
      <c r="O32" s="189"/>
    </row>
    <row r="33" spans="1:15">
      <c r="A33" s="192"/>
      <c r="B33" s="653" t="s">
        <v>692</v>
      </c>
      <c r="C33" s="646"/>
      <c r="D33" s="656" t="s">
        <v>1778</v>
      </c>
      <c r="E33" s="645"/>
      <c r="F33" s="645"/>
      <c r="G33" s="645"/>
      <c r="H33" s="645"/>
      <c r="I33" s="645"/>
      <c r="J33" s="645"/>
      <c r="K33" s="645"/>
      <c r="L33" s="645"/>
      <c r="M33" s="645"/>
      <c r="N33" s="658"/>
      <c r="O33" s="189"/>
    </row>
    <row r="34" spans="1:15">
      <c r="A34" s="192"/>
      <c r="B34" s="645"/>
      <c r="C34" s="646"/>
      <c r="D34" s="656" t="s">
        <v>1779</v>
      </c>
      <c r="E34" s="645"/>
      <c r="F34" s="645"/>
      <c r="G34" s="645"/>
      <c r="H34" s="645"/>
      <c r="I34" s="645"/>
      <c r="J34" s="645"/>
      <c r="K34" s="645"/>
      <c r="L34" s="645"/>
      <c r="M34" s="645"/>
      <c r="N34" s="658"/>
      <c r="O34" s="189"/>
    </row>
    <row r="35" spans="1:15">
      <c r="A35" s="192"/>
      <c r="B35" s="653" t="s">
        <v>693</v>
      </c>
      <c r="C35" s="646"/>
      <c r="D35" s="645"/>
      <c r="E35" s="645"/>
      <c r="F35" s="645"/>
      <c r="G35" s="645"/>
      <c r="H35" s="645"/>
      <c r="I35" s="645"/>
      <c r="J35" s="645"/>
      <c r="K35" s="645"/>
      <c r="L35" s="645"/>
      <c r="M35" s="645"/>
      <c r="N35" s="658" t="s">
        <v>1780</v>
      </c>
      <c r="O35" s="189"/>
    </row>
    <row r="36" spans="1:15">
      <c r="A36" s="192"/>
      <c r="B36" s="653" t="s">
        <v>694</v>
      </c>
      <c r="C36" s="646"/>
      <c r="D36" s="656" t="s">
        <v>1781</v>
      </c>
      <c r="E36" s="645"/>
      <c r="F36" s="645"/>
      <c r="G36" s="645"/>
      <c r="H36" s="645"/>
      <c r="I36" s="645"/>
      <c r="J36" s="645"/>
      <c r="K36" s="645"/>
      <c r="L36" s="645"/>
      <c r="M36" s="645"/>
      <c r="N36" s="658"/>
      <c r="O36" s="189"/>
    </row>
    <row r="37" spans="1:15">
      <c r="A37" s="192"/>
      <c r="B37" s="653" t="s">
        <v>695</v>
      </c>
      <c r="C37" s="646"/>
      <c r="D37" s="656" t="s">
        <v>1782</v>
      </c>
      <c r="E37" s="645"/>
      <c r="F37" s="645"/>
      <c r="G37" s="645"/>
      <c r="H37" s="645"/>
      <c r="I37" s="645"/>
      <c r="J37" s="645"/>
      <c r="K37" s="645"/>
      <c r="L37" s="645"/>
      <c r="M37" s="645"/>
      <c r="N37" s="658"/>
      <c r="O37" s="189"/>
    </row>
    <row r="38" spans="1:15">
      <c r="A38" s="192"/>
      <c r="B38" s="653" t="s">
        <v>696</v>
      </c>
      <c r="C38" s="646"/>
      <c r="D38" s="656" t="s">
        <v>1783</v>
      </c>
      <c r="E38" s="645"/>
      <c r="F38" s="645"/>
      <c r="G38" s="645"/>
      <c r="H38" s="645"/>
      <c r="I38" s="645"/>
      <c r="J38" s="645"/>
      <c r="K38" s="645"/>
      <c r="L38" s="645"/>
      <c r="M38" s="645"/>
      <c r="N38" s="657"/>
      <c r="O38" s="189"/>
    </row>
    <row r="39" spans="1:15">
      <c r="A39" s="192"/>
      <c r="B39" s="653" t="s">
        <v>697</v>
      </c>
      <c r="C39" s="646"/>
      <c r="D39" s="656" t="s">
        <v>1784</v>
      </c>
      <c r="E39" s="645"/>
      <c r="F39" s="645"/>
      <c r="G39" s="645"/>
      <c r="H39" s="645"/>
      <c r="I39" s="645"/>
      <c r="J39" s="645"/>
      <c r="K39" s="645"/>
      <c r="L39" s="645"/>
      <c r="M39" s="645"/>
      <c r="N39" s="658">
        <f>SUM(N18:N37)</f>
        <v>0</v>
      </c>
      <c r="O39" s="189"/>
    </row>
    <row r="40" spans="1:15">
      <c r="A40" s="192"/>
      <c r="B40" s="653" t="s">
        <v>698</v>
      </c>
      <c r="C40" s="646"/>
      <c r="D40" s="645"/>
      <c r="E40" s="645"/>
      <c r="F40" s="645"/>
      <c r="G40" s="645"/>
      <c r="H40" s="645"/>
      <c r="I40" s="645"/>
      <c r="J40" s="645"/>
      <c r="K40" s="645"/>
      <c r="L40" s="645"/>
      <c r="M40" s="645"/>
      <c r="N40" s="657"/>
      <c r="O40" s="189"/>
    </row>
    <row r="41" spans="1:15">
      <c r="A41" s="192"/>
      <c r="B41" s="653" t="s">
        <v>699</v>
      </c>
      <c r="C41" s="646"/>
      <c r="D41" s="656" t="s">
        <v>1785</v>
      </c>
      <c r="E41" s="645"/>
      <c r="F41" s="645"/>
      <c r="G41" s="645"/>
      <c r="H41" s="645"/>
      <c r="I41" s="645"/>
      <c r="J41" s="645"/>
      <c r="K41" s="645"/>
      <c r="L41" s="645"/>
      <c r="M41" s="645"/>
      <c r="N41" s="657"/>
      <c r="O41" s="189"/>
    </row>
    <row r="42" spans="1:15">
      <c r="A42" s="192"/>
      <c r="B42" s="653" t="s">
        <v>700</v>
      </c>
      <c r="C42" s="646"/>
      <c r="D42" s="656" t="s">
        <v>1662</v>
      </c>
      <c r="E42" s="645"/>
      <c r="F42" s="645"/>
      <c r="G42" s="645"/>
      <c r="H42" s="645"/>
      <c r="I42" s="645"/>
      <c r="J42" s="645"/>
      <c r="K42" s="645"/>
      <c r="L42" s="645"/>
      <c r="M42" s="645"/>
      <c r="N42" s="657"/>
      <c r="O42" s="189"/>
    </row>
    <row r="43" spans="1:15">
      <c r="A43" s="192"/>
      <c r="B43" s="653" t="s">
        <v>701</v>
      </c>
      <c r="C43" s="646"/>
      <c r="D43" s="656" t="s">
        <v>1663</v>
      </c>
      <c r="E43" s="645"/>
      <c r="F43" s="645"/>
      <c r="G43" s="645"/>
      <c r="H43" s="645"/>
      <c r="I43" s="645"/>
      <c r="J43" s="645"/>
      <c r="K43" s="645"/>
      <c r="L43" s="645"/>
      <c r="M43" s="645"/>
      <c r="N43" s="658"/>
      <c r="O43" s="189"/>
    </row>
    <row r="44" spans="1:15">
      <c r="A44" s="192"/>
      <c r="B44" s="653" t="s">
        <v>702</v>
      </c>
      <c r="C44" s="646"/>
      <c r="D44" s="656" t="s">
        <v>1664</v>
      </c>
      <c r="E44" s="645"/>
      <c r="F44" s="645"/>
      <c r="G44" s="645"/>
      <c r="H44" s="645"/>
      <c r="I44" s="645"/>
      <c r="J44" s="645"/>
      <c r="K44" s="645"/>
      <c r="L44" s="645"/>
      <c r="M44" s="645"/>
      <c r="N44" s="659"/>
      <c r="O44" s="189"/>
    </row>
    <row r="45" spans="1:15">
      <c r="A45" s="192"/>
      <c r="B45" s="653" t="s">
        <v>703</v>
      </c>
      <c r="C45" s="646"/>
      <c r="D45" s="656" t="s">
        <v>1665</v>
      </c>
      <c r="E45" s="645"/>
      <c r="F45" s="645"/>
      <c r="G45" s="645"/>
      <c r="H45" s="645"/>
      <c r="I45" s="645"/>
      <c r="J45" s="645"/>
      <c r="K45" s="645"/>
      <c r="L45" s="645"/>
      <c r="M45" s="645"/>
      <c r="N45" s="659"/>
      <c r="O45" s="189"/>
    </row>
    <row r="46" spans="1:15">
      <c r="A46" s="192"/>
      <c r="B46" s="653" t="s">
        <v>704</v>
      </c>
      <c r="C46" s="646"/>
      <c r="D46" s="656" t="s">
        <v>1666</v>
      </c>
      <c r="E46" s="645"/>
      <c r="F46" s="645"/>
      <c r="G46" s="645"/>
      <c r="H46" s="645"/>
      <c r="I46" s="645"/>
      <c r="J46" s="645"/>
      <c r="K46" s="645"/>
      <c r="L46" s="645"/>
      <c r="M46" s="645"/>
      <c r="N46" s="658"/>
      <c r="O46" s="189"/>
    </row>
    <row r="47" spans="1:15">
      <c r="A47" s="192"/>
      <c r="B47" s="653" t="s">
        <v>705</v>
      </c>
      <c r="C47" s="646"/>
      <c r="D47" s="656" t="s">
        <v>1777</v>
      </c>
      <c r="E47" s="645"/>
      <c r="F47" s="645"/>
      <c r="G47" s="645"/>
      <c r="H47" s="645"/>
      <c r="I47" s="645"/>
      <c r="J47" s="645"/>
      <c r="K47" s="645"/>
      <c r="L47" s="645"/>
      <c r="M47" s="645"/>
      <c r="N47" s="658"/>
      <c r="O47" s="189"/>
    </row>
    <row r="48" spans="1:15">
      <c r="A48" s="192"/>
      <c r="B48" s="653" t="s">
        <v>706</v>
      </c>
      <c r="C48" s="646"/>
      <c r="D48" s="645" t="s">
        <v>1667</v>
      </c>
      <c r="E48" s="645"/>
      <c r="F48" s="645"/>
      <c r="G48" s="645"/>
      <c r="H48" s="645"/>
      <c r="I48" s="645"/>
      <c r="J48" s="645"/>
      <c r="K48" s="645"/>
      <c r="L48" s="645"/>
      <c r="M48" s="645"/>
      <c r="N48" s="660"/>
      <c r="O48" s="189"/>
    </row>
    <row r="49" spans="1:15">
      <c r="A49" s="192"/>
      <c r="B49" s="653" t="s">
        <v>707</v>
      </c>
      <c r="C49" s="646"/>
      <c r="D49" s="645"/>
      <c r="E49" s="645"/>
      <c r="F49" s="645"/>
      <c r="G49" s="645"/>
      <c r="H49" s="645"/>
      <c r="I49" s="645"/>
      <c r="J49" s="645"/>
      <c r="K49" s="645"/>
      <c r="L49" s="645"/>
      <c r="M49" s="645"/>
      <c r="N49" s="658"/>
      <c r="O49" s="189"/>
    </row>
    <row r="50" spans="1:15">
      <c r="A50" s="192"/>
      <c r="B50" s="653" t="s">
        <v>708</v>
      </c>
      <c r="C50" s="646"/>
      <c r="D50" s="645"/>
      <c r="E50" s="645"/>
      <c r="F50" s="645"/>
      <c r="G50" s="645"/>
      <c r="H50" s="645"/>
      <c r="I50" s="645"/>
      <c r="J50" s="645"/>
      <c r="K50" s="645"/>
      <c r="L50" s="645"/>
      <c r="M50" s="645"/>
      <c r="N50" s="659"/>
      <c r="O50" s="189"/>
    </row>
    <row r="51" spans="1:15">
      <c r="A51" s="192"/>
      <c r="B51" s="653" t="s">
        <v>709</v>
      </c>
      <c r="C51" s="646"/>
      <c r="D51" s="656" t="s">
        <v>1668</v>
      </c>
      <c r="E51" s="645"/>
      <c r="F51" s="645"/>
      <c r="G51" s="645"/>
      <c r="H51" s="645"/>
      <c r="I51" s="645"/>
      <c r="J51" s="645"/>
      <c r="K51" s="645"/>
      <c r="L51" s="645"/>
      <c r="M51" s="645"/>
      <c r="N51" s="658">
        <f>SUM(N43:N50)</f>
        <v>0</v>
      </c>
      <c r="O51" s="189"/>
    </row>
    <row r="52" spans="1:15">
      <c r="A52" s="192"/>
      <c r="B52" s="653" t="s">
        <v>710</v>
      </c>
      <c r="C52" s="646"/>
      <c r="D52" s="645"/>
      <c r="E52" s="645"/>
      <c r="F52" s="645"/>
      <c r="G52" s="645"/>
      <c r="H52" s="645"/>
      <c r="I52" s="645"/>
      <c r="J52" s="645"/>
      <c r="K52" s="645"/>
      <c r="L52" s="645"/>
      <c r="M52" s="645"/>
      <c r="N52" s="657"/>
      <c r="O52" s="189"/>
    </row>
    <row r="53" spans="1:15">
      <c r="A53" s="192"/>
      <c r="B53" s="653" t="s">
        <v>711</v>
      </c>
      <c r="C53" s="646"/>
      <c r="D53" s="656" t="s">
        <v>1669</v>
      </c>
      <c r="E53" s="645"/>
      <c r="F53" s="645"/>
      <c r="G53" s="645"/>
      <c r="H53" s="645"/>
      <c r="I53" s="645"/>
      <c r="J53" s="645"/>
      <c r="K53" s="645"/>
      <c r="L53" s="645"/>
      <c r="M53" s="645"/>
      <c r="N53" s="659"/>
      <c r="O53" s="189"/>
    </row>
    <row r="54" spans="1:15">
      <c r="A54" s="192"/>
      <c r="B54" s="653" t="s">
        <v>712</v>
      </c>
      <c r="C54" s="646"/>
      <c r="D54" s="645" t="s">
        <v>1670</v>
      </c>
      <c r="E54" s="645"/>
      <c r="F54" s="645"/>
      <c r="G54" s="645"/>
      <c r="H54" s="645"/>
      <c r="I54" s="645"/>
      <c r="J54" s="645"/>
      <c r="K54" s="645"/>
      <c r="L54" s="645"/>
      <c r="M54" s="645"/>
      <c r="N54" s="659"/>
      <c r="O54" s="189"/>
    </row>
    <row r="55" spans="1:15">
      <c r="A55" s="192"/>
      <c r="B55" s="653" t="s">
        <v>713</v>
      </c>
      <c r="C55" s="646"/>
      <c r="D55" s="645"/>
      <c r="E55" s="645"/>
      <c r="F55" s="645"/>
      <c r="G55" s="645"/>
      <c r="H55" s="645"/>
      <c r="I55" s="645"/>
      <c r="J55" s="645"/>
      <c r="K55" s="645"/>
      <c r="L55" s="645"/>
      <c r="M55" s="645"/>
      <c r="N55" s="659"/>
    </row>
    <row r="56" spans="1:15">
      <c r="A56" s="192"/>
      <c r="B56" s="653" t="s">
        <v>714</v>
      </c>
      <c r="C56" s="646"/>
      <c r="D56" s="656" t="s">
        <v>0</v>
      </c>
      <c r="E56" s="645"/>
      <c r="F56" s="645"/>
      <c r="G56" s="645"/>
      <c r="H56" s="645"/>
      <c r="I56" s="645"/>
      <c r="J56" s="645"/>
      <c r="K56" s="645"/>
      <c r="L56" s="645"/>
      <c r="M56" s="645"/>
      <c r="N56" s="659"/>
      <c r="O56" s="189"/>
    </row>
    <row r="57" spans="1:15">
      <c r="A57" s="192"/>
      <c r="B57" s="653" t="s">
        <v>715</v>
      </c>
      <c r="C57" s="646"/>
      <c r="D57" s="645" t="s">
        <v>1</v>
      </c>
      <c r="E57" s="645"/>
      <c r="F57" s="645"/>
      <c r="G57" s="645"/>
      <c r="H57" s="645"/>
      <c r="I57" s="645"/>
      <c r="J57" s="645"/>
      <c r="K57" s="645"/>
      <c r="L57" s="645"/>
      <c r="M57" s="645"/>
      <c r="N57" s="658"/>
      <c r="O57" s="189"/>
    </row>
    <row r="58" spans="1:15">
      <c r="A58" s="192"/>
      <c r="B58" s="653" t="s">
        <v>716</v>
      </c>
      <c r="C58" s="646"/>
      <c r="D58" s="645" t="s">
        <v>2</v>
      </c>
      <c r="E58" s="645"/>
      <c r="F58" s="645"/>
      <c r="G58" s="645"/>
      <c r="H58" s="645"/>
      <c r="I58" s="645"/>
      <c r="J58" s="645"/>
      <c r="K58" s="645"/>
      <c r="L58" s="645"/>
      <c r="M58" s="645"/>
      <c r="N58" s="657"/>
      <c r="O58" s="189"/>
    </row>
    <row r="59" spans="1:15">
      <c r="A59" s="192"/>
      <c r="B59" s="653" t="s">
        <v>717</v>
      </c>
      <c r="C59" s="646"/>
      <c r="D59" s="645" t="s">
        <v>3</v>
      </c>
      <c r="E59" s="645"/>
      <c r="F59" s="645"/>
      <c r="G59" s="645"/>
      <c r="H59" s="645"/>
      <c r="I59" s="645"/>
      <c r="J59" s="645"/>
      <c r="K59" s="645"/>
      <c r="L59" s="645"/>
      <c r="M59" s="645"/>
      <c r="N59" s="659"/>
      <c r="O59" s="189"/>
    </row>
    <row r="60" spans="1:15">
      <c r="A60" s="192"/>
      <c r="B60" s="653" t="s">
        <v>718</v>
      </c>
      <c r="C60" s="646"/>
      <c r="D60" s="645"/>
      <c r="E60" s="645"/>
      <c r="F60" s="645"/>
      <c r="G60" s="645"/>
      <c r="H60" s="645"/>
      <c r="I60" s="645"/>
      <c r="J60" s="645"/>
      <c r="K60" s="645"/>
      <c r="L60" s="645"/>
      <c r="M60" s="645"/>
      <c r="N60" s="659"/>
    </row>
    <row r="61" spans="1:15">
      <c r="A61" s="192"/>
      <c r="B61" s="653" t="s">
        <v>719</v>
      </c>
      <c r="C61" s="646"/>
      <c r="D61" s="656" t="s">
        <v>4</v>
      </c>
      <c r="E61" s="645"/>
      <c r="F61" s="645"/>
      <c r="G61" s="645"/>
      <c r="H61" s="645"/>
      <c r="I61" s="645"/>
      <c r="J61" s="645"/>
      <c r="K61" s="645"/>
      <c r="L61" s="645"/>
      <c r="M61" s="645"/>
      <c r="N61" s="659"/>
      <c r="O61" s="189"/>
    </row>
    <row r="62" spans="1:15">
      <c r="A62" s="192"/>
      <c r="B62" s="653" t="s">
        <v>1270</v>
      </c>
      <c r="C62" s="646"/>
      <c r="D62" s="656" t="s">
        <v>5</v>
      </c>
      <c r="E62" s="645"/>
      <c r="F62" s="645"/>
      <c r="G62" s="645"/>
      <c r="H62" s="645"/>
      <c r="I62" s="645"/>
      <c r="J62" s="645"/>
      <c r="K62" s="645"/>
      <c r="L62" s="645"/>
      <c r="M62" s="645"/>
      <c r="N62" s="659"/>
      <c r="O62" s="189"/>
    </row>
    <row r="63" spans="1:15">
      <c r="O63" s="189"/>
    </row>
    <row r="64" spans="1:15">
      <c r="N64" s="649" t="s">
        <v>425</v>
      </c>
      <c r="O64" s="189"/>
    </row>
    <row r="65" spans="1:15">
      <c r="N65" s="644"/>
      <c r="O65" s="189"/>
    </row>
    <row r="66" spans="1:15">
      <c r="O66" s="189"/>
    </row>
    <row r="67" spans="1:15">
      <c r="A67" s="661" t="s">
        <v>494</v>
      </c>
      <c r="B67" s="640"/>
      <c r="C67" s="640"/>
      <c r="D67" s="640"/>
      <c r="E67" s="641"/>
      <c r="F67" s="640"/>
      <c r="G67" s="640" t="s">
        <v>495</v>
      </c>
      <c r="H67" s="640"/>
      <c r="I67" s="640"/>
      <c r="J67" s="640"/>
      <c r="K67" s="661" t="s">
        <v>496</v>
      </c>
      <c r="L67" s="641"/>
      <c r="M67" s="640"/>
      <c r="N67" s="662" t="s">
        <v>497</v>
      </c>
      <c r="O67" s="189"/>
    </row>
    <row r="68" spans="1:15">
      <c r="A68" s="663"/>
      <c r="B68" t="str">
        <f>'pg. 1'!$D$10</f>
        <v>[Utility Name]</v>
      </c>
      <c r="C68" s="642"/>
      <c r="D68" s="642"/>
      <c r="E68" s="643"/>
      <c r="F68" s="642"/>
      <c r="G68" s="644" t="s">
        <v>1011</v>
      </c>
      <c r="H68" s="642"/>
      <c r="I68" s="642"/>
      <c r="J68" s="642"/>
      <c r="K68" s="663" t="s">
        <v>499</v>
      </c>
      <c r="L68" s="643"/>
      <c r="M68" s="642"/>
      <c r="N68" s="643"/>
      <c r="O68" s="189"/>
    </row>
    <row r="69" spans="1:15">
      <c r="A69" s="664"/>
      <c r="B69" s="645"/>
      <c r="C69" s="645"/>
      <c r="D69" s="645"/>
      <c r="E69" s="646"/>
      <c r="F69" s="645"/>
      <c r="G69" s="645" t="s">
        <v>1012</v>
      </c>
      <c r="H69" s="645"/>
      <c r="I69" s="645"/>
      <c r="J69" s="645"/>
      <c r="K69" s="933" t="str">
        <f>'pg. 1'!$O$31</f>
        <v>03/30/2025</v>
      </c>
      <c r="L69" s="646"/>
      <c r="M69" s="645"/>
      <c r="N69" s="18" t="str">
        <f>'pg. 1'!$M$10</f>
        <v xml:space="preserve">   December 31, 2024</v>
      </c>
      <c r="O69" s="189"/>
    </row>
    <row r="70" spans="1:15">
      <c r="A70" s="665" t="s">
        <v>6</v>
      </c>
      <c r="B70" s="666"/>
      <c r="C70" s="666"/>
      <c r="D70" s="666"/>
      <c r="E70" s="666"/>
      <c r="F70" s="666"/>
      <c r="G70" s="666"/>
      <c r="H70" s="666"/>
      <c r="I70" s="666"/>
      <c r="J70" s="666"/>
      <c r="K70" s="666"/>
      <c r="L70" s="666"/>
      <c r="M70" s="666"/>
      <c r="N70" s="667"/>
      <c r="O70" s="189"/>
    </row>
    <row r="71" spans="1:15">
      <c r="A71" s="663"/>
      <c r="B71" s="642"/>
      <c r="C71" s="642"/>
      <c r="D71" s="642"/>
      <c r="E71" s="642"/>
      <c r="F71" s="642"/>
      <c r="G71" s="642"/>
      <c r="H71" s="642"/>
      <c r="I71" s="642"/>
      <c r="J71" s="642"/>
      <c r="K71" s="642"/>
      <c r="L71" s="642"/>
      <c r="M71" s="642"/>
      <c r="N71" s="643"/>
      <c r="O71" s="189"/>
    </row>
    <row r="72" spans="1:15">
      <c r="A72" s="663"/>
      <c r="B72" s="744" t="s">
        <v>7</v>
      </c>
      <c r="C72" s="743" t="s">
        <v>8</v>
      </c>
      <c r="D72" s="743"/>
      <c r="E72" s="743"/>
      <c r="F72" s="743"/>
      <c r="G72" s="743"/>
      <c r="H72" s="743"/>
      <c r="I72" s="744" t="s">
        <v>9</v>
      </c>
      <c r="J72" s="743" t="s">
        <v>10</v>
      </c>
      <c r="K72" s="743"/>
      <c r="L72" s="743"/>
      <c r="M72" s="743"/>
      <c r="N72" s="745"/>
      <c r="O72" s="189"/>
    </row>
    <row r="73" spans="1:15">
      <c r="A73" s="663"/>
      <c r="B73" s="743" t="s">
        <v>11</v>
      </c>
      <c r="C73" s="743"/>
      <c r="D73" s="746"/>
      <c r="E73" s="743"/>
      <c r="F73" s="743"/>
      <c r="G73" s="743"/>
      <c r="H73" s="743"/>
      <c r="I73" s="743"/>
      <c r="J73" s="743" t="s">
        <v>12</v>
      </c>
      <c r="K73" s="743"/>
      <c r="L73" s="743"/>
      <c r="M73" s="743"/>
      <c r="N73" s="745"/>
      <c r="O73" s="189"/>
    </row>
    <row r="74" spans="1:15">
      <c r="A74" s="663"/>
      <c r="B74" s="743" t="s">
        <v>13</v>
      </c>
      <c r="C74" s="743"/>
      <c r="D74" s="746"/>
      <c r="E74" s="743"/>
      <c r="F74" s="743"/>
      <c r="G74" s="743"/>
      <c r="H74" s="743"/>
      <c r="I74" s="743"/>
      <c r="J74" s="743" t="s">
        <v>14</v>
      </c>
      <c r="K74" s="743"/>
      <c r="L74" s="743"/>
      <c r="M74" s="743"/>
      <c r="N74" s="745"/>
      <c r="O74" s="189"/>
    </row>
    <row r="75" spans="1:15">
      <c r="A75" s="663"/>
      <c r="B75" s="743" t="s">
        <v>2314</v>
      </c>
      <c r="C75" s="743"/>
      <c r="D75" s="746"/>
      <c r="E75" s="743"/>
      <c r="F75" s="743"/>
      <c r="G75" s="743"/>
      <c r="H75" s="743"/>
      <c r="I75" s="743"/>
      <c r="J75" s="743" t="s">
        <v>15</v>
      </c>
      <c r="K75" s="743"/>
      <c r="L75" s="743"/>
      <c r="M75" s="743"/>
      <c r="N75" s="745"/>
      <c r="O75" s="189"/>
    </row>
    <row r="76" spans="1:15">
      <c r="A76" s="663"/>
      <c r="B76" s="743" t="s">
        <v>16</v>
      </c>
      <c r="C76" s="743"/>
      <c r="D76" s="746"/>
      <c r="E76" s="743"/>
      <c r="F76" s="743"/>
      <c r="G76" s="743"/>
      <c r="H76" s="743"/>
      <c r="I76" s="743"/>
      <c r="J76" s="747" t="s">
        <v>2318</v>
      </c>
      <c r="K76" s="743"/>
      <c r="L76" s="743"/>
      <c r="M76" s="743"/>
      <c r="N76" s="745"/>
      <c r="O76" s="189"/>
    </row>
    <row r="77" spans="1:15">
      <c r="A77" s="663"/>
      <c r="B77" s="743" t="s">
        <v>17</v>
      </c>
      <c r="C77" s="743"/>
      <c r="D77" s="746"/>
      <c r="E77" s="743"/>
      <c r="F77" s="743"/>
      <c r="G77" s="743"/>
      <c r="H77" s="743"/>
      <c r="I77" s="743"/>
      <c r="J77" s="743"/>
      <c r="K77" s="743" t="s">
        <v>2317</v>
      </c>
      <c r="L77" s="743"/>
      <c r="M77" s="743"/>
      <c r="N77" s="745"/>
      <c r="O77" s="189" t="s">
        <v>492</v>
      </c>
    </row>
    <row r="78" spans="1:15">
      <c r="A78" s="663"/>
      <c r="B78" s="743" t="s">
        <v>18</v>
      </c>
      <c r="C78" s="743"/>
      <c r="D78" s="746"/>
      <c r="E78" s="743"/>
      <c r="F78" s="743"/>
      <c r="G78" s="743"/>
      <c r="H78" s="743"/>
      <c r="I78" s="743"/>
      <c r="J78" s="743"/>
      <c r="K78" s="743"/>
      <c r="L78" s="743"/>
      <c r="M78" s="743"/>
      <c r="N78" s="745"/>
      <c r="O78" s="189"/>
    </row>
    <row r="79" spans="1:15">
      <c r="A79" s="663"/>
      <c r="B79" s="743" t="s">
        <v>2315</v>
      </c>
      <c r="C79" s="743"/>
      <c r="D79" s="746"/>
      <c r="E79" s="743"/>
      <c r="F79" s="743"/>
      <c r="G79" s="743"/>
      <c r="H79" s="743"/>
      <c r="I79" s="744" t="s">
        <v>19</v>
      </c>
      <c r="J79" s="743" t="s">
        <v>2316</v>
      </c>
      <c r="K79" s="743"/>
      <c r="L79" s="743"/>
      <c r="M79" s="743"/>
      <c r="N79" s="745"/>
      <c r="O79" s="189"/>
    </row>
    <row r="80" spans="1:15">
      <c r="A80" s="664"/>
      <c r="B80" s="645"/>
      <c r="C80" s="645"/>
      <c r="D80" s="645"/>
      <c r="E80" s="645"/>
      <c r="F80" s="645"/>
      <c r="G80" s="645"/>
      <c r="H80" s="645"/>
      <c r="I80" s="645"/>
      <c r="J80" s="645"/>
      <c r="K80" s="645"/>
      <c r="L80" s="645"/>
      <c r="M80" s="645"/>
      <c r="N80" s="646"/>
      <c r="O80" s="189"/>
    </row>
    <row r="81" spans="1:15">
      <c r="A81" s="663"/>
      <c r="B81" s="650" t="s">
        <v>752</v>
      </c>
      <c r="C81" s="643"/>
      <c r="D81" s="651" t="s">
        <v>20</v>
      </c>
      <c r="E81" s="651"/>
      <c r="F81" s="651"/>
      <c r="G81" s="651"/>
      <c r="H81" s="651"/>
      <c r="I81" s="651"/>
      <c r="J81" s="651"/>
      <c r="K81" s="651"/>
      <c r="L81" s="651"/>
      <c r="M81" s="651"/>
      <c r="N81" s="652" t="s">
        <v>1687</v>
      </c>
      <c r="O81" s="189"/>
    </row>
    <row r="82" spans="1:15">
      <c r="A82" s="664"/>
      <c r="B82" s="653" t="s">
        <v>2499</v>
      </c>
      <c r="C82" s="646"/>
      <c r="D82" s="654" t="s">
        <v>739</v>
      </c>
      <c r="E82" s="654"/>
      <c r="F82" s="654"/>
      <c r="G82" s="654"/>
      <c r="H82" s="654"/>
      <c r="I82" s="654"/>
      <c r="J82" s="654"/>
      <c r="K82" s="654"/>
      <c r="L82" s="654"/>
      <c r="M82" s="654"/>
      <c r="N82" s="668" t="s">
        <v>2508</v>
      </c>
      <c r="O82" s="189"/>
    </row>
    <row r="83" spans="1:15">
      <c r="A83" s="664"/>
      <c r="B83" s="653" t="s">
        <v>1272</v>
      </c>
      <c r="C83" s="646"/>
      <c r="D83" s="656" t="s">
        <v>21</v>
      </c>
      <c r="E83" s="645"/>
      <c r="F83" s="645"/>
      <c r="G83" s="645"/>
      <c r="H83" s="645"/>
      <c r="I83" s="645"/>
      <c r="J83" s="645"/>
      <c r="K83" s="645"/>
      <c r="L83" s="645"/>
      <c r="M83" s="645"/>
      <c r="N83" s="659"/>
      <c r="O83" s="189"/>
    </row>
    <row r="84" spans="1:15">
      <c r="A84" s="664"/>
      <c r="B84" s="653" t="s">
        <v>1275</v>
      </c>
      <c r="C84" s="646"/>
      <c r="D84" s="656" t="s">
        <v>22</v>
      </c>
      <c r="E84" s="645"/>
      <c r="F84" s="645"/>
      <c r="G84" s="645"/>
      <c r="H84" s="645"/>
      <c r="I84" s="645"/>
      <c r="J84" s="645"/>
      <c r="K84" s="645"/>
      <c r="L84" s="645"/>
      <c r="M84" s="645"/>
      <c r="N84" s="659"/>
      <c r="O84" s="189"/>
    </row>
    <row r="85" spans="1:15">
      <c r="A85" s="664"/>
      <c r="B85" s="653" t="s">
        <v>1278</v>
      </c>
      <c r="C85" s="646"/>
      <c r="D85" s="645"/>
      <c r="E85" s="645"/>
      <c r="F85" s="645"/>
      <c r="G85" s="645"/>
      <c r="H85" s="645"/>
      <c r="I85" s="645"/>
      <c r="J85" s="645"/>
      <c r="K85" s="645"/>
      <c r="L85" s="645"/>
      <c r="M85" s="645"/>
      <c r="N85" s="659"/>
      <c r="O85" s="189"/>
    </row>
    <row r="86" spans="1:15">
      <c r="A86" s="664"/>
      <c r="B86" s="653" t="s">
        <v>1280</v>
      </c>
      <c r="C86" s="646"/>
      <c r="D86" s="656" t="s">
        <v>23</v>
      </c>
      <c r="E86" s="645"/>
      <c r="F86" s="645"/>
      <c r="G86" s="645"/>
      <c r="H86" s="645"/>
      <c r="I86" s="645"/>
      <c r="J86" s="645"/>
      <c r="K86" s="645"/>
      <c r="L86" s="645"/>
      <c r="M86" s="645"/>
      <c r="N86" s="659"/>
      <c r="O86" s="189"/>
    </row>
    <row r="87" spans="1:15">
      <c r="A87" s="664"/>
      <c r="B87" s="653" t="s">
        <v>1282</v>
      </c>
      <c r="C87" s="646"/>
      <c r="D87" s="656" t="s">
        <v>24</v>
      </c>
      <c r="E87" s="645"/>
      <c r="F87" s="645"/>
      <c r="G87" s="645"/>
      <c r="H87" s="645"/>
      <c r="I87" s="645"/>
      <c r="J87" s="645"/>
      <c r="K87" s="645"/>
      <c r="L87" s="645"/>
      <c r="M87" s="645"/>
      <c r="N87" s="659"/>
      <c r="O87" s="189"/>
    </row>
    <row r="88" spans="1:15">
      <c r="A88" s="664"/>
      <c r="B88" s="653" t="s">
        <v>1284</v>
      </c>
      <c r="C88" s="646"/>
      <c r="D88" s="656" t="s">
        <v>25</v>
      </c>
      <c r="E88" s="645"/>
      <c r="F88" s="645"/>
      <c r="G88" s="645"/>
      <c r="H88" s="645"/>
      <c r="I88" s="645"/>
      <c r="J88" s="645"/>
      <c r="K88" s="645"/>
      <c r="L88" s="645"/>
      <c r="M88" s="645"/>
      <c r="N88" s="659"/>
      <c r="O88" s="189"/>
    </row>
    <row r="89" spans="1:15">
      <c r="A89" s="664"/>
      <c r="B89" s="653" t="s">
        <v>1286</v>
      </c>
      <c r="C89" s="646"/>
      <c r="D89" s="656" t="s">
        <v>26</v>
      </c>
      <c r="E89" s="645"/>
      <c r="F89" s="645"/>
      <c r="G89" s="645"/>
      <c r="H89" s="645"/>
      <c r="I89" s="645"/>
      <c r="J89" s="645"/>
      <c r="K89" s="645"/>
      <c r="L89" s="645"/>
      <c r="M89" s="645"/>
      <c r="N89" s="659"/>
      <c r="O89" s="189"/>
    </row>
    <row r="90" spans="1:15">
      <c r="A90" s="664"/>
      <c r="B90" s="653" t="s">
        <v>1289</v>
      </c>
      <c r="C90" s="646"/>
      <c r="D90" s="656" t="s">
        <v>27</v>
      </c>
      <c r="E90" s="645"/>
      <c r="F90" s="645"/>
      <c r="G90" s="645"/>
      <c r="H90" s="645"/>
      <c r="I90" s="645"/>
      <c r="J90" s="645"/>
      <c r="K90" s="645"/>
      <c r="L90" s="645"/>
      <c r="M90" s="645"/>
      <c r="N90" s="659"/>
      <c r="O90" s="189"/>
    </row>
    <row r="91" spans="1:15">
      <c r="A91" s="664"/>
      <c r="B91" s="653" t="s">
        <v>1291</v>
      </c>
      <c r="C91" s="646"/>
      <c r="D91" s="656" t="s">
        <v>28</v>
      </c>
      <c r="E91" s="645"/>
      <c r="F91" s="645"/>
      <c r="G91" s="645"/>
      <c r="H91" s="645"/>
      <c r="I91" s="645"/>
      <c r="J91" s="645"/>
      <c r="K91" s="645"/>
      <c r="L91" s="645"/>
      <c r="M91" s="645"/>
      <c r="N91" s="659"/>
      <c r="O91" s="189"/>
    </row>
    <row r="92" spans="1:15">
      <c r="A92" s="664"/>
      <c r="B92" s="653" t="s">
        <v>1293</v>
      </c>
      <c r="C92" s="646"/>
      <c r="D92" s="656" t="s">
        <v>29</v>
      </c>
      <c r="E92" s="645"/>
      <c r="F92" s="645"/>
      <c r="G92" s="645"/>
      <c r="H92" s="645"/>
      <c r="I92" s="645"/>
      <c r="J92" s="645"/>
      <c r="K92" s="645"/>
      <c r="L92" s="645"/>
      <c r="M92" s="645"/>
      <c r="N92" s="658"/>
      <c r="O92" s="189"/>
    </row>
    <row r="93" spans="1:15">
      <c r="A93" s="664"/>
      <c r="B93" s="653" t="s">
        <v>1295</v>
      </c>
      <c r="C93" s="646"/>
      <c r="D93" s="656" t="s">
        <v>30</v>
      </c>
      <c r="E93" s="645"/>
      <c r="F93" s="645"/>
      <c r="G93" s="645"/>
      <c r="H93" s="645"/>
      <c r="I93" s="645"/>
      <c r="J93" s="645"/>
      <c r="K93" s="645"/>
      <c r="L93" s="645"/>
      <c r="M93" s="645"/>
      <c r="N93" s="657"/>
      <c r="O93" s="189"/>
    </row>
    <row r="94" spans="1:15">
      <c r="A94" s="664"/>
      <c r="B94" s="653" t="s">
        <v>1297</v>
      </c>
      <c r="C94" s="646"/>
      <c r="D94" s="656" t="s">
        <v>31</v>
      </c>
      <c r="E94" s="645"/>
      <c r="F94" s="645"/>
      <c r="G94" s="645"/>
      <c r="H94" s="645"/>
      <c r="I94" s="645"/>
      <c r="J94" s="645"/>
      <c r="K94" s="645"/>
      <c r="L94" s="645"/>
      <c r="M94" s="645"/>
      <c r="N94" s="658">
        <f>SUM(N51:N92)</f>
        <v>0</v>
      </c>
      <c r="O94" s="189"/>
    </row>
    <row r="95" spans="1:15">
      <c r="A95" s="664"/>
      <c r="B95" s="653" t="s">
        <v>1300</v>
      </c>
      <c r="C95" s="646"/>
      <c r="D95" s="645"/>
      <c r="E95" s="645"/>
      <c r="F95" s="645"/>
      <c r="G95" s="645"/>
      <c r="H95" s="645"/>
      <c r="I95" s="645"/>
      <c r="J95" s="645"/>
      <c r="K95" s="645"/>
      <c r="L95" s="645"/>
      <c r="M95" s="645"/>
      <c r="N95" s="657"/>
      <c r="O95" s="189"/>
    </row>
    <row r="96" spans="1:15">
      <c r="A96" s="664"/>
      <c r="B96" s="653" t="s">
        <v>1302</v>
      </c>
      <c r="C96" s="646"/>
      <c r="D96" s="656" t="s">
        <v>32</v>
      </c>
      <c r="E96" s="645"/>
      <c r="F96" s="645"/>
      <c r="G96" s="645"/>
      <c r="H96" s="645"/>
      <c r="I96" s="645"/>
      <c r="J96" s="645"/>
      <c r="K96" s="645"/>
      <c r="L96" s="645"/>
      <c r="M96" s="645"/>
      <c r="N96" s="657"/>
      <c r="O96" s="189"/>
    </row>
    <row r="97" spans="1:15">
      <c r="A97" s="664"/>
      <c r="B97" s="653" t="s">
        <v>1305</v>
      </c>
      <c r="C97" s="646"/>
      <c r="D97" s="656" t="s">
        <v>33</v>
      </c>
      <c r="E97" s="645"/>
      <c r="F97" s="645"/>
      <c r="G97" s="645"/>
      <c r="H97" s="645"/>
      <c r="I97" s="645"/>
      <c r="J97" s="645"/>
      <c r="K97" s="645"/>
      <c r="L97" s="645"/>
      <c r="M97" s="645"/>
      <c r="N97" s="657"/>
      <c r="O97" s="189"/>
    </row>
    <row r="98" spans="1:15">
      <c r="A98" s="664"/>
      <c r="B98" s="653" t="s">
        <v>1307</v>
      </c>
      <c r="C98" s="646"/>
      <c r="D98" s="656" t="s">
        <v>34</v>
      </c>
      <c r="E98" s="645"/>
      <c r="F98" s="645"/>
      <c r="G98" s="645"/>
      <c r="H98" s="645"/>
      <c r="I98" s="645"/>
      <c r="J98" s="645"/>
      <c r="K98" s="645"/>
      <c r="L98" s="645"/>
      <c r="M98" s="645"/>
      <c r="N98" s="658"/>
      <c r="O98" s="189"/>
    </row>
    <row r="99" spans="1:15">
      <c r="A99" s="664"/>
      <c r="B99" s="653" t="s">
        <v>1309</v>
      </c>
      <c r="C99" s="646"/>
      <c r="D99" s="656" t="s">
        <v>35</v>
      </c>
      <c r="E99" s="645"/>
      <c r="F99" s="645"/>
      <c r="G99" s="645"/>
      <c r="H99" s="645"/>
      <c r="I99" s="645"/>
      <c r="J99" s="645"/>
      <c r="K99" s="645"/>
      <c r="L99" s="645"/>
      <c r="M99" s="645"/>
      <c r="N99" s="659"/>
      <c r="O99" s="189"/>
    </row>
    <row r="100" spans="1:15">
      <c r="A100" s="664"/>
      <c r="B100" s="653" t="s">
        <v>1312</v>
      </c>
      <c r="C100" s="646"/>
      <c r="D100" s="656" t="s">
        <v>36</v>
      </c>
      <c r="E100" s="645"/>
      <c r="F100" s="645"/>
      <c r="G100" s="645"/>
      <c r="H100" s="645"/>
      <c r="I100" s="645"/>
      <c r="J100" s="645"/>
      <c r="K100" s="645"/>
      <c r="L100" s="645"/>
      <c r="M100" s="645"/>
      <c r="N100" s="658"/>
      <c r="O100" s="189"/>
    </row>
    <row r="101" spans="1:15">
      <c r="A101" s="664"/>
      <c r="B101" s="653" t="s">
        <v>1314</v>
      </c>
      <c r="C101" s="646"/>
      <c r="D101" s="656" t="s">
        <v>1667</v>
      </c>
      <c r="E101" s="645"/>
      <c r="F101" s="645"/>
      <c r="G101" s="645"/>
      <c r="H101" s="645"/>
      <c r="I101" s="645"/>
      <c r="J101" s="645"/>
      <c r="K101" s="645"/>
      <c r="L101" s="645"/>
      <c r="M101" s="645"/>
      <c r="N101" s="659"/>
      <c r="O101" s="189"/>
    </row>
    <row r="102" spans="1:15">
      <c r="A102" s="664"/>
      <c r="B102" s="653" t="s">
        <v>1316</v>
      </c>
      <c r="C102" s="646"/>
      <c r="D102" s="645"/>
      <c r="E102" s="645"/>
      <c r="F102" s="645"/>
      <c r="G102" s="645"/>
      <c r="H102" s="645"/>
      <c r="I102" s="645"/>
      <c r="J102" s="645"/>
      <c r="K102" s="645"/>
      <c r="L102" s="645"/>
      <c r="M102" s="645"/>
      <c r="N102" s="659"/>
      <c r="O102" s="189"/>
    </row>
    <row r="103" spans="1:15">
      <c r="A103" s="664"/>
      <c r="B103" s="653" t="s">
        <v>1318</v>
      </c>
      <c r="C103" s="646"/>
      <c r="D103" s="656" t="s">
        <v>37</v>
      </c>
      <c r="E103" s="645"/>
      <c r="F103" s="645"/>
      <c r="G103" s="645"/>
      <c r="H103" s="645"/>
      <c r="I103" s="645"/>
      <c r="J103" s="645"/>
      <c r="K103" s="645"/>
      <c r="L103" s="645"/>
      <c r="M103" s="645"/>
      <c r="N103" s="658"/>
      <c r="O103" s="189"/>
    </row>
    <row r="104" spans="1:15">
      <c r="A104" s="664"/>
      <c r="B104" s="653" t="s">
        <v>1320</v>
      </c>
      <c r="C104" s="646"/>
      <c r="D104" s="656" t="s">
        <v>1667</v>
      </c>
      <c r="E104" s="645"/>
      <c r="F104" s="645"/>
      <c r="G104" s="645"/>
      <c r="H104" s="645"/>
      <c r="I104" s="645"/>
      <c r="J104" s="645"/>
      <c r="K104" s="645"/>
      <c r="L104" s="645"/>
      <c r="M104" s="645"/>
      <c r="N104" s="659"/>
      <c r="O104" s="189"/>
    </row>
    <row r="105" spans="1:15">
      <c r="A105" s="664"/>
      <c r="B105" s="653" t="s">
        <v>1322</v>
      </c>
      <c r="C105" s="646"/>
      <c r="D105" s="645"/>
      <c r="E105" s="645"/>
      <c r="F105" s="645"/>
      <c r="G105" s="645"/>
      <c r="H105" s="645"/>
      <c r="I105" s="645"/>
      <c r="J105" s="645"/>
      <c r="K105" s="645"/>
      <c r="L105" s="645"/>
      <c r="M105" s="645"/>
      <c r="N105" s="659"/>
      <c r="O105" s="189"/>
    </row>
    <row r="106" spans="1:15">
      <c r="A106" s="664"/>
      <c r="B106" s="653" t="s">
        <v>1324</v>
      </c>
      <c r="C106" s="646"/>
      <c r="D106" s="645"/>
      <c r="E106" s="645"/>
      <c r="F106" s="645"/>
      <c r="G106" s="645"/>
      <c r="H106" s="645"/>
      <c r="I106" s="645"/>
      <c r="J106" s="645"/>
      <c r="K106" s="645"/>
      <c r="L106" s="645"/>
      <c r="M106" s="645"/>
      <c r="N106" s="659"/>
      <c r="O106" s="189"/>
    </row>
    <row r="107" spans="1:15">
      <c r="A107" s="664"/>
      <c r="B107" s="653" t="s">
        <v>38</v>
      </c>
      <c r="C107" s="646"/>
      <c r="D107" s="656" t="s">
        <v>39</v>
      </c>
      <c r="E107" s="645"/>
      <c r="F107" s="645"/>
      <c r="G107" s="645"/>
      <c r="H107" s="645"/>
      <c r="I107" s="645"/>
      <c r="J107" s="645"/>
      <c r="K107" s="645"/>
      <c r="L107" s="645"/>
      <c r="M107" s="645"/>
      <c r="N107" s="658"/>
      <c r="O107" s="189"/>
    </row>
    <row r="108" spans="1:15">
      <c r="A108" s="664"/>
      <c r="B108" s="653" t="s">
        <v>40</v>
      </c>
      <c r="C108" s="646"/>
      <c r="D108" s="645"/>
      <c r="E108" s="645"/>
      <c r="F108" s="645"/>
      <c r="G108" s="645"/>
      <c r="H108" s="645"/>
      <c r="I108" s="645"/>
      <c r="J108" s="645"/>
      <c r="K108" s="645"/>
      <c r="L108" s="645"/>
      <c r="M108" s="645"/>
      <c r="N108" s="659"/>
      <c r="O108" s="189"/>
    </row>
    <row r="109" spans="1:15">
      <c r="A109" s="664"/>
      <c r="B109" s="653" t="s">
        <v>41</v>
      </c>
      <c r="C109" s="646"/>
      <c r="D109" s="656" t="s">
        <v>42</v>
      </c>
      <c r="E109" s="645"/>
      <c r="F109" s="645"/>
      <c r="G109" s="645"/>
      <c r="H109" s="645"/>
      <c r="I109" s="645"/>
      <c r="J109" s="645"/>
      <c r="K109" s="645"/>
      <c r="L109" s="645"/>
      <c r="M109" s="645"/>
      <c r="N109" s="657"/>
      <c r="O109" s="189"/>
    </row>
    <row r="110" spans="1:15">
      <c r="A110" s="664"/>
      <c r="B110" s="653" t="s">
        <v>43</v>
      </c>
      <c r="C110" s="646"/>
      <c r="D110" s="656" t="s">
        <v>34</v>
      </c>
      <c r="E110" s="645"/>
      <c r="F110" s="645"/>
      <c r="G110" s="645"/>
      <c r="H110" s="645"/>
      <c r="I110" s="645"/>
      <c r="J110" s="645"/>
      <c r="K110" s="645"/>
      <c r="L110" s="645"/>
      <c r="M110" s="645"/>
      <c r="N110" s="658"/>
      <c r="O110" s="189"/>
    </row>
    <row r="111" spans="1:15">
      <c r="A111" s="664"/>
      <c r="B111" s="653" t="s">
        <v>44</v>
      </c>
      <c r="C111" s="646"/>
      <c r="D111" s="656" t="s">
        <v>35</v>
      </c>
      <c r="E111" s="645"/>
      <c r="F111" s="645"/>
      <c r="G111" s="645"/>
      <c r="H111" s="645"/>
      <c r="I111" s="645"/>
      <c r="J111" s="645"/>
      <c r="K111" s="645"/>
      <c r="L111" s="645"/>
      <c r="M111" s="645"/>
      <c r="N111" s="659"/>
      <c r="O111" s="189"/>
    </row>
    <row r="112" spans="1:15">
      <c r="A112" s="664"/>
      <c r="B112" s="653" t="s">
        <v>45</v>
      </c>
      <c r="C112" s="646"/>
      <c r="D112" s="656" t="s">
        <v>36</v>
      </c>
      <c r="E112" s="645"/>
      <c r="F112" s="645"/>
      <c r="G112" s="645"/>
      <c r="H112" s="645"/>
      <c r="I112" s="645"/>
      <c r="J112" s="645"/>
      <c r="K112" s="645"/>
      <c r="L112" s="645"/>
      <c r="M112" s="645"/>
      <c r="N112" s="659"/>
      <c r="O112" s="189"/>
    </row>
    <row r="113" spans="1:15">
      <c r="A113" s="664"/>
      <c r="B113" s="653" t="s">
        <v>46</v>
      </c>
      <c r="C113" s="646"/>
      <c r="D113" s="656" t="s">
        <v>1667</v>
      </c>
      <c r="E113" s="645"/>
      <c r="F113" s="645"/>
      <c r="G113" s="645"/>
      <c r="H113" s="645"/>
      <c r="I113" s="645"/>
      <c r="J113" s="645"/>
      <c r="K113" s="645"/>
      <c r="L113" s="645"/>
      <c r="M113" s="645"/>
      <c r="N113" s="658" t="s">
        <v>1780</v>
      </c>
      <c r="O113" s="189"/>
    </row>
    <row r="114" spans="1:15">
      <c r="A114" s="664"/>
      <c r="B114" s="653" t="s">
        <v>47</v>
      </c>
      <c r="C114" s="646"/>
      <c r="D114" s="645"/>
      <c r="E114" s="645"/>
      <c r="F114" s="645"/>
      <c r="G114" s="645"/>
      <c r="H114" s="645"/>
      <c r="I114" s="645"/>
      <c r="J114" s="645"/>
      <c r="K114" s="645"/>
      <c r="L114" s="645"/>
      <c r="M114" s="645"/>
      <c r="N114" s="659"/>
      <c r="O114" s="189"/>
    </row>
    <row r="115" spans="1:15">
      <c r="A115" s="664"/>
      <c r="B115" s="653" t="s">
        <v>48</v>
      </c>
      <c r="C115" s="646"/>
      <c r="D115" s="656" t="s">
        <v>49</v>
      </c>
      <c r="E115" s="645"/>
      <c r="F115" s="645"/>
      <c r="G115" s="645"/>
      <c r="H115" s="645"/>
      <c r="I115" s="645"/>
      <c r="J115" s="645"/>
      <c r="K115" s="645"/>
      <c r="L115" s="645"/>
      <c r="M115" s="645"/>
      <c r="N115" s="658">
        <v>0</v>
      </c>
      <c r="O115" s="189"/>
    </row>
    <row r="116" spans="1:15">
      <c r="A116" s="664"/>
      <c r="B116" s="653" t="s">
        <v>50</v>
      </c>
      <c r="C116" s="646"/>
      <c r="D116" s="645"/>
      <c r="E116" s="645"/>
      <c r="F116" s="645"/>
      <c r="G116" s="645"/>
      <c r="H116" s="645"/>
      <c r="I116" s="645"/>
      <c r="J116" s="645"/>
      <c r="K116" s="645"/>
      <c r="L116" s="645"/>
      <c r="M116" s="645"/>
      <c r="N116" s="659"/>
      <c r="O116" s="189"/>
    </row>
    <row r="117" spans="1:15">
      <c r="A117" s="664"/>
      <c r="B117" s="653" t="s">
        <v>51</v>
      </c>
      <c r="C117" s="646"/>
      <c r="D117" s="656" t="s">
        <v>52</v>
      </c>
      <c r="E117" s="645"/>
      <c r="F117" s="645"/>
      <c r="G117" s="645"/>
      <c r="H117" s="645"/>
      <c r="I117" s="645"/>
      <c r="J117" s="645"/>
      <c r="K117" s="645"/>
      <c r="L117" s="645"/>
      <c r="M117" s="645"/>
      <c r="N117" s="659"/>
      <c r="O117" s="189"/>
    </row>
    <row r="118" spans="1:15">
      <c r="A118" s="664"/>
      <c r="B118" s="653" t="s">
        <v>53</v>
      </c>
      <c r="C118" s="646"/>
      <c r="D118" s="656" t="s">
        <v>54</v>
      </c>
      <c r="E118" s="645"/>
      <c r="F118" s="645"/>
      <c r="G118" s="645"/>
      <c r="H118" s="645"/>
      <c r="I118" s="645"/>
      <c r="J118" s="645"/>
      <c r="K118" s="645"/>
      <c r="L118" s="645"/>
      <c r="M118" s="645"/>
      <c r="N118" s="658"/>
      <c r="O118" s="189"/>
    </row>
    <row r="119" spans="1:15">
      <c r="A119" s="664"/>
      <c r="B119" s="653" t="s">
        <v>55</v>
      </c>
      <c r="C119" s="646"/>
      <c r="D119" s="645" t="s">
        <v>56</v>
      </c>
      <c r="E119" s="645"/>
      <c r="F119" s="645"/>
      <c r="G119" s="645"/>
      <c r="H119" s="645"/>
      <c r="I119" s="645"/>
      <c r="J119" s="645"/>
      <c r="K119" s="645"/>
      <c r="L119" s="645"/>
      <c r="M119" s="645"/>
      <c r="N119" s="657"/>
      <c r="O119" s="189"/>
    </row>
    <row r="120" spans="1:15">
      <c r="A120" s="664"/>
      <c r="B120" s="653" t="s">
        <v>57</v>
      </c>
      <c r="C120" s="646"/>
      <c r="D120" s="645" t="s">
        <v>58</v>
      </c>
      <c r="E120" s="645"/>
      <c r="F120" s="645"/>
      <c r="G120" s="645"/>
      <c r="H120" s="645"/>
      <c r="I120" s="645"/>
      <c r="J120" s="645"/>
      <c r="K120" s="645"/>
      <c r="L120" s="645"/>
      <c r="M120" s="645"/>
      <c r="N120" s="658">
        <f>SUM(N107:N118)</f>
        <v>0</v>
      </c>
      <c r="O120" s="189"/>
    </row>
    <row r="121" spans="1:15">
      <c r="A121" s="664"/>
      <c r="B121" s="653" t="s">
        <v>59</v>
      </c>
      <c r="C121" s="646"/>
      <c r="D121" s="645"/>
      <c r="E121" s="645"/>
      <c r="F121" s="645"/>
      <c r="G121" s="645"/>
      <c r="H121" s="645"/>
      <c r="I121" s="645"/>
      <c r="J121" s="645"/>
      <c r="K121" s="645"/>
      <c r="L121" s="645"/>
      <c r="M121" s="645"/>
      <c r="N121" s="659"/>
      <c r="O121" s="189"/>
    </row>
    <row r="122" spans="1:15">
      <c r="A122" s="664"/>
      <c r="B122" s="653" t="s">
        <v>60</v>
      </c>
      <c r="C122" s="646"/>
      <c r="D122" s="645" t="s">
        <v>61</v>
      </c>
      <c r="E122" s="645"/>
      <c r="F122" s="645"/>
      <c r="G122" s="645"/>
      <c r="H122" s="645"/>
      <c r="I122" s="645"/>
      <c r="J122" s="645"/>
      <c r="K122" s="645"/>
      <c r="L122" s="645"/>
      <c r="M122" s="645"/>
      <c r="N122" s="657"/>
      <c r="O122" s="189"/>
    </row>
    <row r="123" spans="1:15">
      <c r="A123" s="664"/>
      <c r="B123" s="653" t="s">
        <v>62</v>
      </c>
      <c r="C123" s="646"/>
      <c r="D123" s="645" t="s">
        <v>63</v>
      </c>
      <c r="E123" s="645"/>
      <c r="F123" s="645"/>
      <c r="G123" s="645"/>
      <c r="H123" s="645"/>
      <c r="I123" s="645"/>
      <c r="J123" s="645"/>
      <c r="K123" s="645"/>
      <c r="L123" s="645"/>
      <c r="M123" s="645"/>
      <c r="N123" s="658">
        <f>SUM(N39,N94,N120)</f>
        <v>0</v>
      </c>
      <c r="O123" s="189"/>
    </row>
    <row r="124" spans="1:15">
      <c r="A124" s="664"/>
      <c r="B124" s="653" t="s">
        <v>64</v>
      </c>
      <c r="C124" s="646"/>
      <c r="D124" s="645"/>
      <c r="E124" s="645"/>
      <c r="F124" s="645"/>
      <c r="G124" s="645"/>
      <c r="H124" s="645"/>
      <c r="I124" s="645"/>
      <c r="J124" s="645"/>
      <c r="K124" s="645"/>
      <c r="L124" s="645"/>
      <c r="M124" s="645"/>
      <c r="N124" s="657"/>
    </row>
    <row r="125" spans="1:15">
      <c r="A125" s="664"/>
      <c r="B125" s="653" t="s">
        <v>65</v>
      </c>
      <c r="C125" s="646"/>
      <c r="D125" s="645" t="s">
        <v>1882</v>
      </c>
      <c r="E125" s="645"/>
      <c r="F125" s="645"/>
      <c r="G125" s="645"/>
      <c r="H125" s="645"/>
      <c r="I125" s="645"/>
      <c r="J125" s="645"/>
      <c r="K125" s="645"/>
      <c r="L125" s="645"/>
      <c r="M125" s="645"/>
      <c r="N125" s="658"/>
    </row>
    <row r="126" spans="1:15">
      <c r="A126" s="664"/>
      <c r="B126" s="653" t="s">
        <v>1883</v>
      </c>
      <c r="C126" s="646"/>
      <c r="D126" s="645"/>
      <c r="E126" s="645"/>
      <c r="F126" s="645"/>
      <c r="G126" s="645"/>
      <c r="H126" s="645"/>
      <c r="I126" s="645"/>
      <c r="J126" s="645"/>
      <c r="K126" s="645"/>
      <c r="L126" s="645"/>
      <c r="M126" s="645"/>
      <c r="N126" s="657"/>
    </row>
    <row r="127" spans="1:15">
      <c r="A127" s="664"/>
      <c r="B127" s="653" t="s">
        <v>1884</v>
      </c>
      <c r="C127" s="646"/>
      <c r="D127" s="656" t="s">
        <v>1885</v>
      </c>
      <c r="E127" s="645"/>
      <c r="F127" s="645"/>
      <c r="G127" s="645"/>
      <c r="H127" s="645"/>
      <c r="I127" s="645"/>
      <c r="J127" s="645"/>
      <c r="K127" s="645"/>
      <c r="L127" s="645"/>
      <c r="M127" s="645"/>
      <c r="N127" s="658">
        <f>N123+N125</f>
        <v>0</v>
      </c>
    </row>
    <row r="128" spans="1:15">
      <c r="A128" s="642"/>
      <c r="B128" s="642"/>
      <c r="C128" s="669"/>
      <c r="D128" s="669"/>
      <c r="E128" s="669"/>
      <c r="F128" s="669"/>
      <c r="G128" s="669"/>
      <c r="H128" s="669"/>
      <c r="I128" s="669"/>
      <c r="J128" s="669"/>
      <c r="K128" s="669"/>
      <c r="L128" s="669"/>
      <c r="M128" s="669"/>
      <c r="N128" s="669"/>
    </row>
    <row r="129" spans="1:15">
      <c r="A129" s="642"/>
      <c r="B129" s="642"/>
      <c r="C129" s="642"/>
      <c r="D129" s="642"/>
      <c r="E129" s="642"/>
      <c r="F129" s="642"/>
      <c r="G129" s="642"/>
      <c r="H129" s="642"/>
      <c r="I129" s="642"/>
      <c r="J129" s="642"/>
      <c r="K129" s="642"/>
      <c r="L129" s="642"/>
      <c r="M129" s="669"/>
      <c r="N129" s="649" t="s">
        <v>426</v>
      </c>
    </row>
    <row r="130" spans="1:15">
      <c r="N130" s="696"/>
    </row>
    <row r="131" spans="1:15">
      <c r="N131" s="195"/>
      <c r="O131" s="194"/>
    </row>
    <row r="132" spans="1:15">
      <c r="N132" s="196"/>
    </row>
    <row r="134" spans="1:15">
      <c r="N134" s="196"/>
    </row>
  </sheetData>
  <customSheetViews>
    <customSheetView guid="{3336704C-C86D-41A0-9B04-03A25221C3F1}" scale="87" colorId="22" showPageBreaks="1" fitToPage="1" printArea="1" showRuler="0" topLeftCell="A49">
      <selection activeCell="N70" sqref="N70"/>
      <rowBreaks count="2" manualBreakCount="2">
        <brk id="65" max="14" man="1"/>
        <brk id="66" max="16383" man="1"/>
      </rowBreaks>
      <pageMargins left="0.25" right="0.25" top="0.25" bottom="0.22" header="0.5" footer="0.5"/>
      <pageSetup scale="75" fitToHeight="2" orientation="portrait" r:id="rId1"/>
      <headerFooter alignWithMargins="0"/>
    </customSheetView>
    <customSheetView guid="{186A0260-DB8C-42F6-ADCE-9C35D9933D5B}" scale="87" colorId="22" fitToPage="1" showRuler="0">
      <selection activeCell="N3" sqref="N3"/>
      <rowBreaks count="2" manualBreakCount="2">
        <brk id="65" max="14" man="1"/>
        <brk id="66" max="16383" man="1"/>
      </rowBreaks>
      <pageMargins left="0.25" right="0.25" top="0.25" bottom="0.22" header="0.5" footer="0.5"/>
      <pageSetup scale="75" fitToHeight="2" orientation="portrait" r:id="rId2"/>
      <headerFooter alignWithMargins="0"/>
    </customSheetView>
    <customSheetView guid="{0F9397AA-B4ED-47EF-BC79-BFEC0D3E0701}" scale="87" colorId="22" showPageBreaks="1" fitToPage="1" printArea="1" showRuler="0" topLeftCell="A77">
      <selection activeCell="J77" sqref="J77"/>
      <rowBreaks count="1" manualBreakCount="1">
        <brk id="66" max="16383" man="1"/>
      </rowBreaks>
      <pageMargins left="0.25" right="0.25" top="0.25" bottom="0.22" header="0.5" footer="0.5"/>
      <pageSetup scale="74" fitToHeight="2" orientation="portrait" r:id="rId3"/>
      <headerFooter alignWithMargins="0"/>
    </customSheetView>
    <customSheetView guid="{CCA0C3E2-B2E2-4226-9654-0AB73CE002E7}" scale="87" colorId="22" showPageBreaks="1" fitToPage="1" printArea="1" showRuler="0" topLeftCell="I119">
      <selection activeCell="O133" sqref="O133"/>
      <rowBreaks count="1" manualBreakCount="1">
        <brk id="66" max="16383" man="1"/>
      </rowBreaks>
      <pageMargins left="0.25" right="0.25" top="0.25" bottom="0.22" header="0.5" footer="0.5"/>
      <pageSetup scale="74" fitToHeight="2" orientation="portrait" r:id="rId4"/>
      <headerFooter alignWithMargins="0"/>
    </customSheetView>
    <customSheetView guid="{56D44596-4A75-4B45-B852-2389F2F06E07}" scale="87" colorId="22" fitToPage="1" showRuler="0" topLeftCell="I119">
      <selection activeCell="O133" sqref="O133"/>
      <rowBreaks count="1" manualBreakCount="1">
        <brk id="66" max="16383" man="1"/>
      </rowBreaks>
      <pageMargins left="0.25" right="0.25" top="0.25" bottom="0.22" header="0.5" footer="0.5"/>
      <pageSetup scale="74" fitToHeight="2" orientation="portrait" r:id="rId5"/>
      <headerFooter alignWithMargins="0"/>
    </customSheetView>
    <customSheetView guid="{D5B5BADA-8EBF-4C10-97E9-D8DAB5586B34}" scale="87" colorId="22" showPageBreaks="1" fitToPage="1" printArea="1" showRuler="0">
      <selection activeCell="N3" sqref="N3"/>
      <rowBreaks count="2" manualBreakCount="2">
        <brk id="65" max="14" man="1"/>
        <brk id="66" max="16383" man="1"/>
      </rowBreaks>
      <pageMargins left="0.25" right="0.25" top="0.25" bottom="0.22" header="0.5" footer="0.5"/>
      <pageSetup scale="75" fitToHeight="2" orientation="portrait" r:id="rId6"/>
      <headerFooter alignWithMargins="0"/>
    </customSheetView>
  </customSheetViews>
  <phoneticPr fontId="10" type="noConversion"/>
  <pageMargins left="0.25" right="0.25" top="0.25" bottom="0.22" header="0.5" footer="0.5"/>
  <pageSetup scale="75" fitToHeight="2" orientation="portrait" r:id="rId7"/>
  <headerFooter alignWithMargins="0"/>
  <rowBreaks count="2" manualBreakCount="2">
    <brk id="65" max="14" man="1"/>
    <brk id="6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57"/>
  <sheetViews>
    <sheetView zoomScaleNormal="100" workbookViewId="0">
      <selection activeCell="A5" sqref="A5"/>
    </sheetView>
  </sheetViews>
  <sheetFormatPr defaultColWidth="7.109375" defaultRowHeight="12.75"/>
  <cols>
    <col min="1" max="6" width="7.109375" style="198"/>
    <col min="7" max="7" width="14.109375" style="198" bestFit="1" customWidth="1"/>
    <col min="8" max="16384" width="7.109375" style="198"/>
  </cols>
  <sheetData>
    <row r="1" spans="1:9">
      <c r="A1" s="956"/>
      <c r="B1" s="956"/>
      <c r="C1" s="956"/>
      <c r="D1" s="956"/>
      <c r="E1" s="956"/>
      <c r="F1" s="956"/>
      <c r="G1" s="956"/>
      <c r="H1" s="956"/>
      <c r="I1" s="956"/>
    </row>
    <row r="2" spans="1:9">
      <c r="A2" s="956"/>
      <c r="B2" s="956"/>
      <c r="C2" s="956"/>
      <c r="D2" s="956"/>
      <c r="E2" s="956"/>
      <c r="F2" s="956"/>
      <c r="G2" s="956"/>
      <c r="H2" s="956"/>
      <c r="I2" s="956"/>
    </row>
    <row r="3" spans="1:9">
      <c r="A3" s="956" t="s">
        <v>1886</v>
      </c>
      <c r="B3" s="956"/>
      <c r="C3" s="956"/>
      <c r="D3" s="956"/>
      <c r="E3" s="956"/>
      <c r="F3" s="956"/>
      <c r="G3" s="956"/>
      <c r="H3" s="956"/>
      <c r="I3" s="956"/>
    </row>
    <row r="4" spans="1:9">
      <c r="A4" s="200" t="s">
        <v>2249</v>
      </c>
      <c r="B4" s="197"/>
      <c r="C4" s="197"/>
      <c r="D4" s="197"/>
      <c r="E4" s="197"/>
      <c r="F4" s="197"/>
      <c r="G4" s="717"/>
      <c r="H4" s="717" t="s">
        <v>497</v>
      </c>
      <c r="I4" s="717"/>
    </row>
    <row r="5" spans="1:9" ht="15">
      <c r="A5" t="str">
        <f>'pg. 1'!$D$10</f>
        <v>[Utility Name]</v>
      </c>
      <c r="B5" s="197"/>
      <c r="C5" s="197"/>
      <c r="D5" s="197"/>
      <c r="E5" s="197"/>
      <c r="F5" s="197"/>
      <c r="G5" s="18" t="str">
        <f>'pg. 1'!$M$10</f>
        <v xml:space="preserve">   December 31, 2024</v>
      </c>
      <c r="H5" s="717"/>
      <c r="I5" s="717"/>
    </row>
    <row r="6" spans="1:9">
      <c r="A6" s="197"/>
      <c r="B6" s="197"/>
      <c r="C6" s="197"/>
      <c r="D6" s="197"/>
      <c r="E6" s="197"/>
      <c r="F6" s="197"/>
      <c r="G6" s="197"/>
      <c r="H6" s="197"/>
      <c r="I6" s="197"/>
    </row>
    <row r="7" spans="1:9">
      <c r="A7" s="199"/>
    </row>
    <row r="12" spans="1:9">
      <c r="A12" s="199"/>
    </row>
    <row r="18" spans="1:1">
      <c r="A18" s="199"/>
    </row>
    <row r="19" spans="1:1">
      <c r="A19" s="200"/>
    </row>
    <row r="20" spans="1:1">
      <c r="A20" s="200"/>
    </row>
    <row r="29" spans="1:1">
      <c r="A29" s="200"/>
    </row>
    <row r="32" spans="1:1">
      <c r="A32" s="200"/>
    </row>
    <row r="34" spans="1:5">
      <c r="B34" s="201"/>
      <c r="E34" s="202"/>
    </row>
    <row r="35" spans="1:5">
      <c r="B35" s="201"/>
      <c r="E35" s="203"/>
    </row>
    <row r="36" spans="1:5">
      <c r="B36" s="201"/>
      <c r="E36" s="203"/>
    </row>
    <row r="37" spans="1:5">
      <c r="B37" s="201"/>
      <c r="E37" s="203"/>
    </row>
    <row r="38" spans="1:5">
      <c r="B38" s="201"/>
      <c r="E38" s="203"/>
    </row>
    <row r="39" spans="1:5">
      <c r="E39" s="204"/>
    </row>
    <row r="40" spans="1:5">
      <c r="E40" s="202"/>
    </row>
    <row r="42" spans="1:5">
      <c r="A42" s="200"/>
    </row>
    <row r="53" spans="1:11">
      <c r="A53" s="957"/>
      <c r="B53" s="957"/>
      <c r="C53" s="957"/>
      <c r="D53" s="957"/>
      <c r="E53" s="957"/>
      <c r="F53" s="957"/>
      <c r="G53" s="957"/>
      <c r="H53" s="957"/>
      <c r="I53" s="957"/>
      <c r="K53" s="635" t="s">
        <v>427</v>
      </c>
    </row>
    <row r="54" spans="1:11">
      <c r="J54" s="697"/>
    </row>
    <row r="57" spans="1:11">
      <c r="A57" s="957"/>
      <c r="B57" s="957"/>
      <c r="C57" s="957"/>
      <c r="D57" s="957"/>
      <c r="E57" s="957"/>
      <c r="F57" s="957"/>
      <c r="G57" s="957"/>
      <c r="H57" s="957"/>
      <c r="I57" s="957"/>
    </row>
  </sheetData>
  <customSheetViews>
    <customSheetView guid="{3336704C-C86D-41A0-9B04-03A25221C3F1}" fitToPage="1" showRuler="0">
      <selection activeCell="G6" sqref="G6"/>
      <pageMargins left="0.75" right="0.75" top="0.5" bottom="0.25" header="0.5" footer="0.5"/>
      <pageSetup scale="87" orientation="portrait" r:id="rId1"/>
      <headerFooter alignWithMargins="0"/>
    </customSheetView>
    <customSheetView guid="{186A0260-DB8C-42F6-ADCE-9C35D9933D5B}" fitToPage="1" showRuler="0">
      <selection activeCell="G8" sqref="G8"/>
      <pageMargins left="0.75" right="0.75" top="0.5" bottom="0.25" header="0.5" footer="0.5"/>
      <pageSetup scale="87" orientation="portrait" r:id="rId2"/>
      <headerFooter alignWithMargins="0"/>
    </customSheetView>
    <customSheetView guid="{0F9397AA-B4ED-47EF-BC79-BFEC0D3E0701}" showPageBreaks="1" fitToPage="1" showRuler="0" topLeftCell="A27">
      <selection activeCell="A53" sqref="A53:I53"/>
      <pageMargins left="0.75" right="0.75" top="0.5" bottom="0.25" header="0.5" footer="0.5"/>
      <pageSetup scale="95" orientation="portrait" r:id="rId3"/>
      <headerFooter alignWithMargins="0"/>
    </customSheetView>
    <customSheetView guid="{CCA0C3E2-B2E2-4226-9654-0AB73CE002E7}" showPageBreaks="1" fitToPage="1" showRuler="0" topLeftCell="A36">
      <selection activeCell="J55" sqref="J55"/>
      <pageMargins left="0.75" right="0.75" top="0.5" bottom="0.25" header="0.5" footer="0.5"/>
      <pageSetup scale="87" orientation="portrait" r:id="rId4"/>
      <headerFooter alignWithMargins="0"/>
    </customSheetView>
    <customSheetView guid="{56D44596-4A75-4B45-B852-2389F2F06E07}" fitToPage="1" showRuler="0" topLeftCell="A36">
      <selection activeCell="J55" sqref="J55"/>
      <pageMargins left="0.75" right="0.75" top="0.5" bottom="0.25" header="0.5" footer="0.5"/>
      <pageSetup scale="87" orientation="portrait" r:id="rId5"/>
      <headerFooter alignWithMargins="0"/>
    </customSheetView>
    <customSheetView guid="{D5B5BADA-8EBF-4C10-97E9-D8DAB5586B34}" fitToPage="1" showRuler="0">
      <selection activeCell="G8" sqref="G8"/>
      <pageMargins left="0.75" right="0.75" top="0.5" bottom="0.25" header="0.5" footer="0.5"/>
      <pageSetup scale="87" orientation="portrait" r:id="rId6"/>
      <headerFooter alignWithMargins="0"/>
    </customSheetView>
  </customSheetViews>
  <mergeCells count="5">
    <mergeCell ref="A1:I1"/>
    <mergeCell ref="A2:I2"/>
    <mergeCell ref="A3:I3"/>
    <mergeCell ref="A57:I57"/>
    <mergeCell ref="A53:I53"/>
  </mergeCells>
  <phoneticPr fontId="1" type="noConversion"/>
  <pageMargins left="0.75" right="0.75" top="0.5" bottom="0.25" header="0.5" footer="0.5"/>
  <pageSetup scale="87" orientation="portrait" r:id="rId7"/>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ransitionEntry="1"/>
  <dimension ref="A3:AE149"/>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4" max="4" width="2.21875" customWidth="1"/>
    <col min="5" max="5" width="16.4414062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1.6640625" customWidth="1"/>
    <col min="13" max="13" width="2.44140625" customWidth="1"/>
    <col min="14" max="14" width="13.109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8">
      <c r="A3" s="8"/>
      <c r="B3" s="8"/>
      <c r="C3" s="8"/>
      <c r="D3" s="8"/>
      <c r="E3" s="8"/>
      <c r="F3" s="8"/>
      <c r="G3" s="8"/>
      <c r="H3" s="8"/>
      <c r="I3" s="8"/>
      <c r="J3" s="8"/>
      <c r="K3" s="8"/>
      <c r="L3" s="8"/>
      <c r="M3" s="8"/>
      <c r="N3" s="8"/>
      <c r="O3" s="8"/>
      <c r="P3" s="8"/>
    </row>
    <row r="4" spans="1:28">
      <c r="A4" s="1"/>
      <c r="B4" s="2" t="s">
        <v>494</v>
      </c>
      <c r="C4" s="2"/>
      <c r="D4" s="2"/>
      <c r="E4" s="2"/>
      <c r="F4" s="3"/>
      <c r="G4" s="1"/>
      <c r="H4" s="2" t="s">
        <v>495</v>
      </c>
      <c r="I4" s="2"/>
      <c r="J4" s="3"/>
      <c r="K4" s="1"/>
      <c r="L4" s="2" t="s">
        <v>496</v>
      </c>
      <c r="M4" s="2"/>
      <c r="N4" s="3"/>
      <c r="O4" s="1"/>
      <c r="P4" s="3" t="s">
        <v>497</v>
      </c>
    </row>
    <row r="5" spans="1:28">
      <c r="A5" s="4"/>
      <c r="F5" s="6"/>
      <c r="G5" s="4"/>
      <c r="H5" s="17" t="s">
        <v>498</v>
      </c>
      <c r="J5" s="6"/>
      <c r="K5" s="4"/>
      <c r="L5" t="s">
        <v>499</v>
      </c>
      <c r="N5" s="6"/>
      <c r="O5" s="4"/>
      <c r="P5" s="6"/>
    </row>
    <row r="6" spans="1:28">
      <c r="A6" s="4"/>
      <c r="B6" t="str">
        <f>'pg. 1'!$D$10</f>
        <v>[Utility Name]</v>
      </c>
      <c r="F6" s="6"/>
      <c r="G6" s="4"/>
      <c r="H6" t="s">
        <v>471</v>
      </c>
      <c r="J6" s="6"/>
      <c r="K6" s="4"/>
      <c r="L6" s="933" t="str">
        <f>'pg. 1'!$O$31</f>
        <v>03/30/2025</v>
      </c>
      <c r="M6" s="205"/>
      <c r="N6" s="6"/>
      <c r="O6" s="4"/>
      <c r="P6" s="18" t="str">
        <f>'pg. 1'!$M$10</f>
        <v xml:space="preserve">   December 31, 2024</v>
      </c>
    </row>
    <row r="7" spans="1:28">
      <c r="A7" s="7"/>
      <c r="B7" s="8"/>
      <c r="C7" s="8"/>
      <c r="D7" s="8"/>
      <c r="E7" s="8"/>
      <c r="F7" s="9"/>
      <c r="G7" s="7"/>
      <c r="H7" s="8"/>
      <c r="I7" s="8"/>
      <c r="J7" s="9"/>
      <c r="K7" s="7"/>
      <c r="L7" s="8"/>
      <c r="M7" s="8"/>
      <c r="N7" s="9"/>
      <c r="O7" s="7"/>
      <c r="P7" s="9"/>
    </row>
    <row r="8" spans="1:28">
      <c r="A8" s="4"/>
      <c r="P8" s="6"/>
    </row>
    <row r="9" spans="1:28">
      <c r="A9" s="30" t="s">
        <v>1887</v>
      </c>
      <c r="B9" s="31"/>
      <c r="C9" s="31"/>
      <c r="D9" s="31"/>
      <c r="E9" s="31"/>
      <c r="F9" s="31"/>
      <c r="G9" s="31"/>
      <c r="H9" s="31"/>
      <c r="I9" s="31"/>
      <c r="J9" s="31"/>
      <c r="K9" s="31"/>
      <c r="L9" s="31"/>
      <c r="M9" s="31"/>
      <c r="N9" s="31"/>
      <c r="O9" s="31"/>
      <c r="P9" s="33"/>
    </row>
    <row r="10" spans="1:28">
      <c r="A10" s="30" t="s">
        <v>1888</v>
      </c>
      <c r="B10" s="31"/>
      <c r="C10" s="31"/>
      <c r="D10" s="31"/>
      <c r="E10" s="31"/>
      <c r="F10" s="31"/>
      <c r="G10" s="31"/>
      <c r="H10" s="31"/>
      <c r="I10" s="31"/>
      <c r="J10" s="31"/>
      <c r="K10" s="31"/>
      <c r="L10" s="31"/>
      <c r="M10" s="31"/>
      <c r="N10" s="31"/>
      <c r="O10" s="31"/>
      <c r="P10" s="33"/>
    </row>
    <row r="11" spans="1:28">
      <c r="A11" s="7"/>
      <c r="B11" s="8"/>
      <c r="C11" s="8"/>
      <c r="D11" s="8"/>
      <c r="E11" s="8"/>
      <c r="F11" s="8"/>
      <c r="G11" s="8"/>
      <c r="H11" s="8"/>
      <c r="I11" s="8"/>
      <c r="J11" s="8"/>
      <c r="K11" s="8"/>
      <c r="L11" s="8"/>
      <c r="M11" s="8"/>
      <c r="N11" s="8"/>
      <c r="O11" s="8"/>
      <c r="P11" s="9"/>
    </row>
    <row r="12" spans="1:28">
      <c r="A12" s="4"/>
      <c r="C12" s="4"/>
      <c r="K12" s="24"/>
      <c r="M12" s="207"/>
      <c r="N12" s="31"/>
      <c r="O12" s="4"/>
      <c r="P12" s="34"/>
      <c r="V12" s="142"/>
      <c r="X12" s="142"/>
      <c r="Z12" s="142"/>
      <c r="AB12" s="142"/>
    </row>
    <row r="13" spans="1:28">
      <c r="A13" s="4"/>
      <c r="C13" s="4"/>
      <c r="I13" s="24"/>
      <c r="L13" s="24"/>
      <c r="N13" s="24"/>
      <c r="O13" s="4"/>
      <c r="P13" s="34"/>
      <c r="V13" s="142"/>
      <c r="X13" s="142"/>
      <c r="Z13" s="142"/>
      <c r="AB13" s="142"/>
    </row>
    <row r="14" spans="1:28">
      <c r="A14" s="4"/>
      <c r="B14" s="24" t="s">
        <v>752</v>
      </c>
      <c r="C14" s="4"/>
      <c r="E14" s="31"/>
      <c r="F14" s="31"/>
      <c r="I14" s="24"/>
      <c r="J14" s="24"/>
      <c r="L14" s="24"/>
      <c r="N14" s="24"/>
      <c r="O14" s="4"/>
      <c r="P14" s="34"/>
      <c r="V14" s="142"/>
      <c r="X14" s="142"/>
      <c r="Z14" s="142"/>
      <c r="AB14" s="142"/>
    </row>
    <row r="15" spans="1:28">
      <c r="A15" s="4"/>
      <c r="B15" t="s">
        <v>753</v>
      </c>
      <c r="C15" s="4"/>
      <c r="E15" s="31"/>
      <c r="F15" s="31" t="s">
        <v>70</v>
      </c>
      <c r="I15" s="24"/>
      <c r="J15" s="24"/>
      <c r="L15" s="24"/>
      <c r="N15" s="24"/>
      <c r="O15" s="4"/>
      <c r="P15" s="34" t="s">
        <v>2501</v>
      </c>
      <c r="U15" s="142"/>
      <c r="V15" s="142"/>
      <c r="W15" s="142"/>
      <c r="X15" s="142"/>
      <c r="Z15" s="142"/>
      <c r="AB15" s="142"/>
    </row>
    <row r="16" spans="1:28">
      <c r="A16" s="4"/>
      <c r="C16" s="4"/>
      <c r="N16" s="24"/>
      <c r="O16" s="4"/>
      <c r="P16" s="34"/>
      <c r="V16" s="142"/>
      <c r="X16" s="142"/>
      <c r="Z16" s="142"/>
      <c r="AB16" s="142"/>
    </row>
    <row r="17" spans="1:31">
      <c r="A17" s="4"/>
      <c r="C17" s="4"/>
      <c r="E17" s="31" t="s">
        <v>1889</v>
      </c>
      <c r="F17" s="31"/>
      <c r="I17" s="24"/>
      <c r="J17" s="24"/>
      <c r="L17" s="24"/>
      <c r="N17" s="208"/>
      <c r="O17" s="4"/>
      <c r="P17" s="209" t="s">
        <v>2508</v>
      </c>
    </row>
    <row r="18" spans="1:31">
      <c r="A18" s="7"/>
      <c r="B18" s="8"/>
      <c r="C18" s="7"/>
      <c r="D18" s="8"/>
      <c r="E18" s="8"/>
      <c r="F18" s="8"/>
      <c r="G18" s="8"/>
      <c r="H18" s="8"/>
      <c r="I18" s="8"/>
      <c r="J18" s="8"/>
      <c r="K18" s="8"/>
      <c r="L18" s="8"/>
      <c r="M18" s="8"/>
      <c r="N18" s="8"/>
      <c r="O18" s="7"/>
      <c r="P18" s="9"/>
      <c r="X18" s="142"/>
      <c r="AB18" s="142"/>
    </row>
    <row r="19" spans="1:31">
      <c r="A19" s="4"/>
      <c r="B19" s="15">
        <v>1</v>
      </c>
      <c r="C19" s="210" t="s">
        <v>1020</v>
      </c>
      <c r="D19" s="160"/>
      <c r="E19" s="160"/>
      <c r="F19" s="160"/>
      <c r="G19" s="160"/>
      <c r="H19" s="160"/>
      <c r="I19" s="160"/>
      <c r="J19" s="160"/>
      <c r="K19" s="160"/>
      <c r="L19" s="160"/>
      <c r="M19" s="160"/>
      <c r="N19" s="160"/>
      <c r="O19" s="211"/>
      <c r="P19" s="212"/>
      <c r="U19" s="31"/>
      <c r="V19" s="213"/>
      <c r="W19" s="31"/>
      <c r="X19" s="142"/>
      <c r="Y19" s="31"/>
      <c r="Z19" s="213"/>
      <c r="AA19" s="31"/>
      <c r="AB19" s="142"/>
    </row>
    <row r="20" spans="1:31">
      <c r="A20" s="4"/>
      <c r="B20" s="15" t="s">
        <v>677</v>
      </c>
      <c r="C20" s="7"/>
      <c r="D20" s="8" t="s">
        <v>1890</v>
      </c>
      <c r="E20" s="8"/>
      <c r="F20" s="8"/>
      <c r="G20" s="8"/>
      <c r="H20" s="8"/>
      <c r="I20" s="8"/>
      <c r="J20" s="8"/>
      <c r="K20" s="8"/>
      <c r="L20" s="8"/>
      <c r="M20" s="214"/>
      <c r="N20" s="215"/>
      <c r="O20" s="216"/>
      <c r="P20" s="217"/>
      <c r="U20" s="142"/>
      <c r="V20" s="142"/>
      <c r="W20" s="142"/>
      <c r="X20" s="142"/>
      <c r="AB20" s="142"/>
      <c r="AC20" s="24"/>
    </row>
    <row r="21" spans="1:31">
      <c r="A21" s="4"/>
      <c r="B21" s="15" t="s">
        <v>678</v>
      </c>
      <c r="C21" s="152"/>
      <c r="D21" s="153"/>
      <c r="E21" s="153" t="s">
        <v>1891</v>
      </c>
      <c r="F21" s="153"/>
      <c r="G21" s="153"/>
      <c r="H21" s="153"/>
      <c r="I21" s="153"/>
      <c r="J21" s="153"/>
      <c r="K21" s="153"/>
      <c r="L21" s="218"/>
      <c r="M21" s="153"/>
      <c r="N21" s="218"/>
      <c r="O21" s="152"/>
      <c r="P21" s="219"/>
      <c r="U21" s="142"/>
      <c r="V21" s="142"/>
      <c r="W21" s="142"/>
      <c r="X21" s="142"/>
      <c r="Z21" s="142"/>
      <c r="AB21" s="142"/>
      <c r="AC21" s="24"/>
    </row>
    <row r="22" spans="1:31">
      <c r="A22" s="4"/>
      <c r="B22" s="15" t="s">
        <v>679</v>
      </c>
      <c r="C22" s="152"/>
      <c r="D22" s="153"/>
      <c r="E22" s="153" t="s">
        <v>1892</v>
      </c>
      <c r="F22" s="153"/>
      <c r="G22" s="153"/>
      <c r="H22" s="153"/>
      <c r="I22" s="153"/>
      <c r="J22" s="153"/>
      <c r="K22" s="153"/>
      <c r="L22" s="220"/>
      <c r="M22" s="153"/>
      <c r="N22" s="218"/>
      <c r="O22" s="152"/>
      <c r="P22" s="219"/>
      <c r="V22" s="142"/>
      <c r="W22" s="142"/>
      <c r="X22" s="142"/>
      <c r="Y22" s="24"/>
      <c r="Z22" s="142"/>
      <c r="AB22" s="142"/>
      <c r="AC22" s="24"/>
      <c r="AE22" s="24"/>
    </row>
    <row r="23" spans="1:31">
      <c r="A23" s="4"/>
      <c r="B23" s="15" t="s">
        <v>680</v>
      </c>
      <c r="C23" s="152"/>
      <c r="D23" s="153"/>
      <c r="E23" s="153" t="s">
        <v>1893</v>
      </c>
      <c r="F23" s="153"/>
      <c r="G23" s="153"/>
      <c r="H23" s="153"/>
      <c r="I23" s="153"/>
      <c r="J23" s="153"/>
      <c r="K23" s="153"/>
      <c r="L23" s="218"/>
      <c r="M23" s="153"/>
      <c r="N23" s="218"/>
      <c r="O23" s="152"/>
      <c r="P23" s="221"/>
      <c r="U23" s="222"/>
      <c r="V23" s="142"/>
      <c r="W23" s="222"/>
      <c r="X23" s="142"/>
      <c r="Y23" s="222"/>
      <c r="Z23" s="142"/>
      <c r="AA23" s="24"/>
      <c r="AB23" s="142"/>
      <c r="AC23" s="222"/>
    </row>
    <row r="24" spans="1:31">
      <c r="A24" s="4"/>
      <c r="B24" s="15" t="s">
        <v>681</v>
      </c>
      <c r="C24" s="152"/>
      <c r="D24" s="153"/>
      <c r="E24" s="153" t="s">
        <v>1894</v>
      </c>
      <c r="F24" s="153"/>
      <c r="G24" s="153"/>
      <c r="H24" s="153"/>
      <c r="I24" s="153"/>
      <c r="J24" s="153"/>
      <c r="K24" s="153"/>
      <c r="L24" s="153"/>
      <c r="M24" s="153"/>
      <c r="N24" s="153"/>
      <c r="O24" s="152"/>
      <c r="P24" s="221"/>
      <c r="U24" s="222"/>
      <c r="V24" s="142"/>
      <c r="W24" s="142"/>
      <c r="X24" s="142"/>
      <c r="Y24" s="222"/>
      <c r="Z24" s="142"/>
      <c r="AA24" s="222"/>
      <c r="AB24" s="142"/>
      <c r="AC24" s="222"/>
    </row>
    <row r="25" spans="1:31">
      <c r="A25" s="4"/>
      <c r="B25" s="15" t="s">
        <v>682</v>
      </c>
      <c r="C25" s="152"/>
      <c r="D25" s="153"/>
      <c r="E25" s="153" t="s">
        <v>1895</v>
      </c>
      <c r="F25" s="153"/>
      <c r="G25" s="153"/>
      <c r="H25" s="153"/>
      <c r="I25" s="153"/>
      <c r="J25" s="153"/>
      <c r="K25" s="153"/>
      <c r="L25" s="153"/>
      <c r="M25" s="153"/>
      <c r="N25" s="153"/>
      <c r="O25" s="152"/>
      <c r="P25" s="221"/>
      <c r="U25" s="142"/>
      <c r="V25" s="142"/>
      <c r="W25" s="142"/>
      <c r="X25" s="142"/>
      <c r="Y25" s="142"/>
      <c r="Z25" s="142"/>
      <c r="AA25" s="142"/>
      <c r="AB25" s="142"/>
      <c r="AC25" s="142"/>
    </row>
    <row r="26" spans="1:31">
      <c r="A26" s="4"/>
      <c r="B26" s="15" t="s">
        <v>683</v>
      </c>
      <c r="C26" s="152"/>
      <c r="D26" s="153"/>
      <c r="E26" s="153" t="s">
        <v>1896</v>
      </c>
      <c r="F26" s="153"/>
      <c r="G26" s="153"/>
      <c r="H26" s="153"/>
      <c r="I26" s="153"/>
      <c r="J26" s="153"/>
      <c r="K26" s="153"/>
      <c r="L26" s="153"/>
      <c r="M26" s="153"/>
      <c r="N26" s="153"/>
      <c r="O26" s="152"/>
      <c r="P26" s="172"/>
      <c r="U26" s="222"/>
      <c r="V26" s="142"/>
      <c r="W26" s="222"/>
      <c r="X26" s="142"/>
      <c r="Y26" s="24"/>
      <c r="Z26" s="142"/>
      <c r="AA26" s="24"/>
      <c r="AB26" s="142"/>
      <c r="AC26" s="24"/>
    </row>
    <row r="27" spans="1:31">
      <c r="A27" s="4"/>
      <c r="B27" s="15" t="s">
        <v>684</v>
      </c>
      <c r="C27" s="152"/>
      <c r="D27" s="153" t="s">
        <v>1897</v>
      </c>
      <c r="E27" s="153"/>
      <c r="F27" s="153"/>
      <c r="G27" s="153"/>
      <c r="H27" s="153"/>
      <c r="I27" s="153"/>
      <c r="J27" s="153"/>
      <c r="K27" s="153"/>
      <c r="L27" s="153"/>
      <c r="M27" s="153"/>
      <c r="N27" s="153"/>
      <c r="O27" s="152"/>
      <c r="P27" s="172"/>
      <c r="V27" s="142"/>
      <c r="X27" s="142"/>
      <c r="Z27" s="142"/>
      <c r="AB27" s="142"/>
    </row>
    <row r="28" spans="1:31">
      <c r="A28" s="4"/>
      <c r="B28" s="15" t="s">
        <v>685</v>
      </c>
      <c r="C28" s="152"/>
      <c r="D28" s="153" t="s">
        <v>1898</v>
      </c>
      <c r="E28" s="153"/>
      <c r="F28" s="153"/>
      <c r="G28" s="153"/>
      <c r="H28" s="153"/>
      <c r="I28" s="153"/>
      <c r="J28" s="153"/>
      <c r="K28" s="153"/>
      <c r="L28" s="153"/>
      <c r="M28" s="153"/>
      <c r="N28" s="153"/>
      <c r="O28" s="152"/>
      <c r="P28" s="172"/>
      <c r="V28" s="142"/>
      <c r="X28" s="142"/>
      <c r="Y28" s="142"/>
      <c r="Z28" s="142"/>
      <c r="AA28" s="142"/>
      <c r="AB28" s="142"/>
      <c r="AC28" s="142"/>
      <c r="AE28" s="15"/>
    </row>
    <row r="29" spans="1:31">
      <c r="A29" s="4"/>
      <c r="B29" s="15" t="s">
        <v>686</v>
      </c>
      <c r="C29" s="152"/>
      <c r="D29" s="153" t="s">
        <v>1899</v>
      </c>
      <c r="E29" s="153"/>
      <c r="F29" s="153"/>
      <c r="G29" s="153"/>
      <c r="H29" s="153"/>
      <c r="I29" s="153"/>
      <c r="J29" s="153"/>
      <c r="K29" s="153"/>
      <c r="L29" s="153"/>
      <c r="M29" s="153"/>
      <c r="N29" s="153"/>
      <c r="O29" s="152"/>
      <c r="P29" s="172"/>
      <c r="U29" s="223"/>
      <c r="V29" s="142"/>
      <c r="W29" s="224"/>
      <c r="X29" s="142"/>
      <c r="Y29" s="225"/>
      <c r="Z29" s="142"/>
      <c r="AB29" s="142"/>
      <c r="AE29" s="15"/>
    </row>
    <row r="30" spans="1:31">
      <c r="A30" s="4"/>
      <c r="B30" s="15" t="s">
        <v>687</v>
      </c>
      <c r="C30" s="152"/>
      <c r="D30" s="153" t="s">
        <v>1900</v>
      </c>
      <c r="E30" s="153"/>
      <c r="F30" s="153"/>
      <c r="G30" s="153"/>
      <c r="H30" s="153"/>
      <c r="I30" s="153"/>
      <c r="J30" s="153"/>
      <c r="K30" s="153"/>
      <c r="L30" s="153"/>
      <c r="M30" s="153"/>
      <c r="N30" s="153"/>
      <c r="O30" s="152"/>
      <c r="P30" s="172"/>
      <c r="U30" s="223"/>
      <c r="V30" s="142"/>
      <c r="W30" s="224"/>
      <c r="X30" s="142"/>
      <c r="Z30" s="142"/>
      <c r="AB30" s="142"/>
      <c r="AE30" s="15"/>
    </row>
    <row r="31" spans="1:31">
      <c r="A31" s="4"/>
      <c r="B31" s="15" t="s">
        <v>688</v>
      </c>
      <c r="C31" s="152"/>
      <c r="D31" s="153"/>
      <c r="E31" s="153" t="s">
        <v>1901</v>
      </c>
      <c r="F31" s="153"/>
      <c r="G31" s="153"/>
      <c r="H31" s="153"/>
      <c r="I31" s="153"/>
      <c r="J31" s="153"/>
      <c r="K31" s="153"/>
      <c r="L31" s="153"/>
      <c r="M31" s="153"/>
      <c r="N31" s="153"/>
      <c r="O31" s="152"/>
      <c r="P31" s="172"/>
      <c r="U31" s="223"/>
      <c r="V31" s="142"/>
      <c r="W31" s="226"/>
      <c r="X31" s="142"/>
      <c r="Y31" s="142"/>
      <c r="Z31" s="142"/>
      <c r="AA31" s="142"/>
      <c r="AB31" s="142"/>
      <c r="AC31" s="142"/>
      <c r="AE31" s="15"/>
    </row>
    <row r="32" spans="1:31">
      <c r="A32" s="4"/>
      <c r="B32" s="15" t="s">
        <v>689</v>
      </c>
      <c r="C32" s="152"/>
      <c r="D32" s="153" t="s">
        <v>1902</v>
      </c>
      <c r="E32" s="153"/>
      <c r="F32" s="153"/>
      <c r="G32" s="153"/>
      <c r="H32" s="153"/>
      <c r="I32" s="153"/>
      <c r="J32" s="153"/>
      <c r="K32" s="153"/>
      <c r="L32" s="153"/>
      <c r="M32" s="153"/>
      <c r="N32" s="153"/>
      <c r="O32" s="152"/>
      <c r="P32" s="172"/>
      <c r="U32" s="223"/>
      <c r="V32" s="142"/>
      <c r="W32" s="225"/>
      <c r="X32" s="142"/>
      <c r="Z32" s="142"/>
      <c r="AB32" s="142"/>
      <c r="AE32" s="15"/>
    </row>
    <row r="33" spans="1:31">
      <c r="A33" s="4"/>
      <c r="B33" s="15" t="s">
        <v>690</v>
      </c>
      <c r="C33" s="152"/>
      <c r="D33" s="227"/>
      <c r="E33" s="153" t="s">
        <v>1903</v>
      </c>
      <c r="F33" s="153"/>
      <c r="G33" s="153"/>
      <c r="H33" s="153"/>
      <c r="I33" s="153"/>
      <c r="J33" s="153"/>
      <c r="K33" s="153"/>
      <c r="L33" s="153"/>
      <c r="M33" s="153"/>
      <c r="N33" s="153"/>
      <c r="O33" s="152"/>
      <c r="P33" s="172"/>
      <c r="V33" s="142"/>
      <c r="W33" s="142"/>
      <c r="X33" s="142"/>
      <c r="Z33" s="142"/>
      <c r="AB33" s="142"/>
      <c r="AE33" s="15"/>
    </row>
    <row r="34" spans="1:31">
      <c r="A34" s="4"/>
      <c r="B34" s="15" t="s">
        <v>691</v>
      </c>
      <c r="C34" s="210" t="s">
        <v>1904</v>
      </c>
      <c r="D34" s="160"/>
      <c r="E34" s="160"/>
      <c r="F34" s="160"/>
      <c r="G34" s="160"/>
      <c r="H34" s="160"/>
      <c r="I34" s="160"/>
      <c r="J34" s="160"/>
      <c r="K34" s="160"/>
      <c r="L34" s="160"/>
      <c r="M34" s="228"/>
      <c r="N34" s="228"/>
      <c r="O34" s="211"/>
      <c r="P34" s="229"/>
      <c r="U34" s="142"/>
      <c r="V34" s="142"/>
      <c r="W34" s="142"/>
      <c r="X34" s="142"/>
      <c r="Z34" s="142"/>
      <c r="AB34" s="142"/>
      <c r="AE34" s="15"/>
    </row>
    <row r="35" spans="1:31">
      <c r="A35" s="4"/>
      <c r="B35" s="15"/>
      <c r="C35" s="210" t="s">
        <v>1905</v>
      </c>
      <c r="D35" s="160"/>
      <c r="E35" s="160"/>
      <c r="F35" s="160"/>
      <c r="G35" s="160"/>
      <c r="H35" s="160"/>
      <c r="I35" s="160"/>
      <c r="J35" s="160"/>
      <c r="K35" s="160"/>
      <c r="L35" s="160"/>
      <c r="M35" s="160"/>
      <c r="N35" s="160"/>
      <c r="O35" s="211"/>
      <c r="P35" s="229"/>
      <c r="V35" s="142"/>
      <c r="W35" s="142"/>
      <c r="X35" s="142"/>
      <c r="Y35" s="142"/>
      <c r="Z35" s="142"/>
      <c r="AA35" s="142"/>
      <c r="AB35" s="142"/>
      <c r="AC35" s="142"/>
      <c r="AE35" s="15"/>
    </row>
    <row r="36" spans="1:31">
      <c r="A36" s="4"/>
      <c r="B36" s="15" t="s">
        <v>692</v>
      </c>
      <c r="C36" s="152"/>
      <c r="D36" s="153" t="s">
        <v>1906</v>
      </c>
      <c r="E36" s="153"/>
      <c r="F36" s="153"/>
      <c r="G36" s="153"/>
      <c r="H36" s="153"/>
      <c r="I36" s="153"/>
      <c r="J36" s="153"/>
      <c r="K36" s="153"/>
      <c r="L36" s="153"/>
      <c r="M36" s="153"/>
      <c r="N36" s="153"/>
      <c r="O36" s="152"/>
      <c r="P36" s="172"/>
      <c r="V36" s="142"/>
      <c r="X36" s="142"/>
      <c r="Z36" s="142"/>
      <c r="AB36" s="142"/>
      <c r="AE36" s="15"/>
    </row>
    <row r="37" spans="1:31">
      <c r="A37" s="4"/>
      <c r="B37" s="15" t="s">
        <v>693</v>
      </c>
      <c r="C37" s="152"/>
      <c r="D37" s="153"/>
      <c r="E37" s="153" t="s">
        <v>1907</v>
      </c>
      <c r="F37" s="153"/>
      <c r="G37" s="153"/>
      <c r="H37" s="153"/>
      <c r="I37" s="153"/>
      <c r="J37" s="153"/>
      <c r="K37" s="153"/>
      <c r="L37" s="153"/>
      <c r="M37" s="153"/>
      <c r="N37" s="153"/>
      <c r="O37" s="152"/>
      <c r="P37" s="172"/>
      <c r="V37" s="142"/>
      <c r="X37" s="142"/>
      <c r="Z37" s="142"/>
      <c r="AB37" s="142"/>
      <c r="AE37" s="15"/>
    </row>
    <row r="38" spans="1:31">
      <c r="A38" s="4"/>
      <c r="B38" s="15" t="s">
        <v>694</v>
      </c>
      <c r="C38" s="152"/>
      <c r="D38" s="153"/>
      <c r="E38" s="153" t="s">
        <v>1908</v>
      </c>
      <c r="F38" s="153"/>
      <c r="G38" s="153"/>
      <c r="H38" s="153"/>
      <c r="I38" s="153"/>
      <c r="J38" s="153"/>
      <c r="K38" s="153"/>
      <c r="L38" s="153"/>
      <c r="M38" s="153"/>
      <c r="N38" s="153"/>
      <c r="O38" s="152"/>
      <c r="P38" s="172"/>
      <c r="U38" s="142"/>
      <c r="V38" s="142"/>
      <c r="W38" s="142"/>
      <c r="X38" s="142"/>
      <c r="Z38" s="142"/>
      <c r="AB38" s="142"/>
      <c r="AE38" s="15"/>
    </row>
    <row r="39" spans="1:31">
      <c r="A39" s="4"/>
      <c r="B39" s="15" t="s">
        <v>695</v>
      </c>
      <c r="C39" s="152"/>
      <c r="D39" s="153"/>
      <c r="E39" s="153" t="s">
        <v>104</v>
      </c>
      <c r="F39" s="153"/>
      <c r="G39" s="153"/>
      <c r="H39" s="153"/>
      <c r="I39" s="153"/>
      <c r="J39" s="153"/>
      <c r="K39" s="153"/>
      <c r="L39" s="153"/>
      <c r="M39" s="153"/>
      <c r="N39" s="153"/>
      <c r="O39" s="152"/>
      <c r="P39" s="172"/>
      <c r="V39" s="142"/>
      <c r="W39" s="142"/>
      <c r="X39" s="142"/>
      <c r="Y39" s="142"/>
      <c r="Z39" s="142"/>
      <c r="AA39" s="142"/>
      <c r="AB39" s="142"/>
      <c r="AC39" s="142"/>
      <c r="AE39" s="15"/>
    </row>
    <row r="40" spans="1:31">
      <c r="A40" s="4"/>
      <c r="B40" s="15" t="s">
        <v>696</v>
      </c>
      <c r="C40" s="152"/>
      <c r="D40" s="153"/>
      <c r="E40" s="153" t="s">
        <v>105</v>
      </c>
      <c r="F40" s="153"/>
      <c r="G40" s="153"/>
      <c r="H40" s="153"/>
      <c r="I40" s="153"/>
      <c r="J40" s="153"/>
      <c r="K40" s="153"/>
      <c r="L40" s="153"/>
      <c r="M40" s="153"/>
      <c r="N40" s="153"/>
      <c r="O40" s="152"/>
      <c r="P40" s="172"/>
      <c r="V40" s="142"/>
      <c r="X40" s="142"/>
      <c r="Z40" s="142"/>
      <c r="AB40" s="142"/>
      <c r="AE40" s="15"/>
    </row>
    <row r="41" spans="1:31">
      <c r="A41" s="4"/>
      <c r="B41" s="15" t="s">
        <v>697</v>
      </c>
      <c r="C41" s="152"/>
      <c r="D41" s="153"/>
      <c r="E41" s="153" t="s">
        <v>106</v>
      </c>
      <c r="F41" s="153"/>
      <c r="G41" s="153"/>
      <c r="H41" s="153"/>
      <c r="I41" s="153"/>
      <c r="J41" s="153"/>
      <c r="K41" s="153"/>
      <c r="L41" s="153"/>
      <c r="M41" s="153"/>
      <c r="N41" s="153"/>
      <c r="O41" s="152"/>
      <c r="P41" s="172"/>
      <c r="V41" s="142"/>
      <c r="X41" s="142"/>
      <c r="Z41" s="142"/>
      <c r="AB41" s="142"/>
      <c r="AE41" s="15"/>
    </row>
    <row r="42" spans="1:31">
      <c r="A42" s="4"/>
      <c r="B42" s="15" t="s">
        <v>698</v>
      </c>
      <c r="C42" s="152"/>
      <c r="D42" s="153" t="s">
        <v>1897</v>
      </c>
      <c r="E42" s="153"/>
      <c r="F42" s="153"/>
      <c r="G42" s="153"/>
      <c r="H42" s="153"/>
      <c r="I42" s="153"/>
      <c r="J42" s="153"/>
      <c r="K42" s="153"/>
      <c r="L42" s="153"/>
      <c r="M42" s="153"/>
      <c r="N42" s="153"/>
      <c r="O42" s="211"/>
      <c r="P42" s="229"/>
      <c r="U42" s="142"/>
      <c r="V42" s="142"/>
      <c r="W42" s="142"/>
      <c r="X42" s="142"/>
      <c r="Z42" s="142"/>
      <c r="AB42" s="142"/>
      <c r="AE42" s="15"/>
    </row>
    <row r="43" spans="1:31">
      <c r="A43" s="4"/>
      <c r="B43" s="15" t="s">
        <v>699</v>
      </c>
      <c r="C43" s="152"/>
      <c r="D43" s="153"/>
      <c r="E43" s="153" t="s">
        <v>1907</v>
      </c>
      <c r="F43" s="153"/>
      <c r="G43" s="153"/>
      <c r="H43" s="153"/>
      <c r="I43" s="153"/>
      <c r="J43" s="153"/>
      <c r="K43" s="153"/>
      <c r="L43" s="153"/>
      <c r="M43" s="153"/>
      <c r="N43" s="153"/>
      <c r="O43" s="152"/>
      <c r="P43" s="172"/>
      <c r="X43" s="142"/>
      <c r="Z43" s="142"/>
      <c r="AB43" s="142"/>
      <c r="AE43" s="15"/>
    </row>
    <row r="44" spans="1:31">
      <c r="A44" s="4"/>
      <c r="B44" s="15" t="s">
        <v>700</v>
      </c>
      <c r="C44" s="152"/>
      <c r="D44" s="153"/>
      <c r="E44" s="153" t="s">
        <v>107</v>
      </c>
      <c r="F44" s="153"/>
      <c r="G44" s="153"/>
      <c r="H44" s="153"/>
      <c r="I44" s="153"/>
      <c r="J44" s="153"/>
      <c r="K44" s="153"/>
      <c r="L44" s="153"/>
      <c r="M44" s="153"/>
      <c r="N44" s="153"/>
      <c r="O44" s="152"/>
      <c r="P44" s="172"/>
      <c r="X44" s="142"/>
      <c r="Z44" s="142"/>
      <c r="AB44" s="142"/>
      <c r="AE44" s="15"/>
    </row>
    <row r="45" spans="1:31">
      <c r="A45" s="4"/>
      <c r="B45" s="15" t="s">
        <v>701</v>
      </c>
      <c r="C45" s="152"/>
      <c r="D45" s="153"/>
      <c r="E45" s="153" t="s">
        <v>108</v>
      </c>
      <c r="F45" s="153"/>
      <c r="G45" s="153"/>
      <c r="H45" s="153"/>
      <c r="I45" s="153"/>
      <c r="J45" s="153"/>
      <c r="K45" s="153"/>
      <c r="L45" s="153"/>
      <c r="M45" s="153"/>
      <c r="N45" s="153"/>
      <c r="O45" s="152"/>
      <c r="P45" s="172"/>
      <c r="X45" s="142"/>
      <c r="Z45" s="142"/>
      <c r="AB45" s="142"/>
      <c r="AE45" s="15"/>
    </row>
    <row r="46" spans="1:31">
      <c r="A46" s="4"/>
      <c r="B46" s="15" t="s">
        <v>702</v>
      </c>
      <c r="C46" s="152"/>
      <c r="D46" s="153" t="s">
        <v>1898</v>
      </c>
      <c r="E46" s="153"/>
      <c r="F46" s="153"/>
      <c r="G46" s="153"/>
      <c r="H46" s="153"/>
      <c r="I46" s="153"/>
      <c r="J46" s="153"/>
      <c r="K46" s="153"/>
      <c r="L46" s="153"/>
      <c r="M46" s="153"/>
      <c r="N46" s="153"/>
      <c r="O46" s="211"/>
      <c r="P46" s="229"/>
      <c r="X46" s="142"/>
      <c r="Z46" s="142"/>
      <c r="AB46" s="142"/>
      <c r="AE46" s="15"/>
    </row>
    <row r="47" spans="1:31">
      <c r="A47" s="4"/>
      <c r="B47" s="15" t="s">
        <v>703</v>
      </c>
      <c r="C47" s="152"/>
      <c r="D47" s="153"/>
      <c r="E47" s="153" t="s">
        <v>1907</v>
      </c>
      <c r="F47" s="153"/>
      <c r="G47" s="153"/>
      <c r="H47" s="153"/>
      <c r="I47" s="153"/>
      <c r="J47" s="153"/>
      <c r="K47" s="153"/>
      <c r="L47" s="153"/>
      <c r="M47" s="230"/>
      <c r="N47" s="230"/>
      <c r="O47" s="231"/>
      <c r="P47" s="232"/>
      <c r="X47" s="142"/>
      <c r="Z47" s="142"/>
      <c r="AB47" s="142"/>
      <c r="AE47" s="15"/>
    </row>
    <row r="48" spans="1:31">
      <c r="A48" s="4"/>
      <c r="B48" s="15" t="s">
        <v>704</v>
      </c>
      <c r="C48" s="152"/>
      <c r="D48" s="153"/>
      <c r="E48" s="153" t="s">
        <v>109</v>
      </c>
      <c r="F48" s="153"/>
      <c r="G48" s="153"/>
      <c r="H48" s="153"/>
      <c r="I48" s="153"/>
      <c r="J48" s="153"/>
      <c r="K48" s="153"/>
      <c r="L48" s="153"/>
      <c r="M48" s="153"/>
      <c r="N48" s="153"/>
      <c r="O48" s="152"/>
      <c r="P48" s="172"/>
      <c r="X48" s="142"/>
      <c r="Z48" s="142"/>
      <c r="AB48" s="142"/>
      <c r="AE48" s="15"/>
    </row>
    <row r="49" spans="1:31">
      <c r="A49" s="4"/>
      <c r="B49" s="15" t="s">
        <v>705</v>
      </c>
      <c r="C49" s="152"/>
      <c r="D49" s="153"/>
      <c r="E49" s="153" t="s">
        <v>110</v>
      </c>
      <c r="F49" s="153"/>
      <c r="G49" s="153"/>
      <c r="H49" s="153"/>
      <c r="I49" s="153"/>
      <c r="J49" s="153"/>
      <c r="K49" s="153"/>
      <c r="L49" s="153"/>
      <c r="M49" s="153"/>
      <c r="N49" s="153"/>
      <c r="O49" s="152"/>
      <c r="P49" s="172"/>
      <c r="X49" s="142"/>
      <c r="Z49" s="142"/>
      <c r="AB49" s="142"/>
      <c r="AE49" s="15"/>
    </row>
    <row r="50" spans="1:31">
      <c r="A50" s="4"/>
      <c r="B50" s="15" t="s">
        <v>706</v>
      </c>
      <c r="C50" s="152"/>
      <c r="D50" s="153" t="s">
        <v>111</v>
      </c>
      <c r="E50" s="153"/>
      <c r="F50" s="153"/>
      <c r="G50" s="153"/>
      <c r="H50" s="153"/>
      <c r="I50" s="153"/>
      <c r="J50" s="153"/>
      <c r="K50" s="153"/>
      <c r="L50" s="153"/>
      <c r="M50" s="153"/>
      <c r="N50" s="153"/>
      <c r="O50" s="152"/>
      <c r="P50" s="172"/>
      <c r="X50" s="142"/>
      <c r="Z50" s="142"/>
      <c r="AB50" s="142"/>
      <c r="AE50" s="15"/>
    </row>
    <row r="51" spans="1:31">
      <c r="A51" s="4"/>
      <c r="B51" s="15" t="s">
        <v>707</v>
      </c>
      <c r="C51" s="152"/>
      <c r="D51" s="153" t="s">
        <v>112</v>
      </c>
      <c r="E51" s="153"/>
      <c r="F51" s="153"/>
      <c r="G51" s="153"/>
      <c r="H51" s="153"/>
      <c r="I51" s="153"/>
      <c r="J51" s="153"/>
      <c r="K51" s="153"/>
      <c r="L51" s="153"/>
      <c r="M51" s="153"/>
      <c r="N51" s="153"/>
      <c r="O51" s="152"/>
      <c r="P51" s="172"/>
      <c r="U51" s="233"/>
      <c r="X51" s="142"/>
      <c r="Z51" s="142"/>
      <c r="AB51" s="142"/>
      <c r="AE51" s="15"/>
    </row>
    <row r="52" spans="1:31">
      <c r="A52" s="4"/>
      <c r="B52" s="15" t="s">
        <v>708</v>
      </c>
      <c r="C52" s="152"/>
      <c r="D52" s="153"/>
      <c r="E52" s="153" t="s">
        <v>113</v>
      </c>
      <c r="F52" s="153"/>
      <c r="G52" s="153"/>
      <c r="H52" s="153"/>
      <c r="I52" s="153"/>
      <c r="J52" s="153"/>
      <c r="K52" s="153"/>
      <c r="L52" s="153"/>
      <c r="M52" s="153"/>
      <c r="N52" s="153"/>
      <c r="O52" s="152"/>
      <c r="P52" s="172"/>
      <c r="U52" s="233"/>
      <c r="X52" s="142"/>
      <c r="Z52" s="142"/>
      <c r="AB52" s="142"/>
      <c r="AE52" s="15"/>
    </row>
    <row r="53" spans="1:31">
      <c r="A53" s="7"/>
      <c r="B53" s="8"/>
      <c r="C53" s="152"/>
      <c r="D53" s="153"/>
      <c r="E53" s="153"/>
      <c r="F53" s="153"/>
      <c r="G53" s="153"/>
      <c r="H53" s="153"/>
      <c r="I53" s="153"/>
      <c r="J53" s="153"/>
      <c r="K53" s="230"/>
      <c r="L53" s="230"/>
      <c r="M53" s="230"/>
      <c r="N53" s="230"/>
      <c r="O53" s="152"/>
      <c r="P53" s="183"/>
      <c r="X53" s="142"/>
      <c r="Z53" s="142"/>
      <c r="AB53" s="142"/>
      <c r="AE53" s="15"/>
    </row>
    <row r="54" spans="1:31">
      <c r="X54" s="142"/>
      <c r="Z54" s="142"/>
      <c r="AB54" s="142"/>
      <c r="AE54" s="15"/>
    </row>
    <row r="55" spans="1:31">
      <c r="X55" s="142"/>
      <c r="Z55" s="142"/>
      <c r="AB55" s="142"/>
      <c r="AE55" s="15"/>
    </row>
    <row r="56" spans="1:31">
      <c r="I56" s="24"/>
      <c r="P56" s="15" t="s">
        <v>2319</v>
      </c>
      <c r="X56" s="142"/>
      <c r="Z56" s="142"/>
      <c r="AB56" s="142"/>
      <c r="AE56" s="15"/>
    </row>
    <row r="57" spans="1:31">
      <c r="P57" s="17"/>
      <c r="X57" s="142"/>
      <c r="Z57" s="142"/>
      <c r="AB57" s="142"/>
      <c r="AE57" s="15"/>
    </row>
    <row r="58" spans="1:31">
      <c r="X58" s="142"/>
      <c r="Z58" s="142"/>
      <c r="AB58" s="142"/>
      <c r="AE58" s="15"/>
    </row>
    <row r="59" spans="1:31">
      <c r="X59" s="142"/>
      <c r="Z59" s="142"/>
      <c r="AB59" s="142"/>
      <c r="AE59" s="15"/>
    </row>
    <row r="60" spans="1:31">
      <c r="S60" s="150"/>
      <c r="T60" s="150"/>
      <c r="U60" s="150"/>
      <c r="V60" s="150"/>
      <c r="X60" s="142"/>
      <c r="Z60" s="142"/>
      <c r="AB60" s="142"/>
    </row>
    <row r="61" spans="1:31">
      <c r="S61" s="150"/>
      <c r="T61" s="150"/>
      <c r="U61" s="150"/>
      <c r="V61" s="150"/>
      <c r="W61" s="142"/>
      <c r="X61" s="142"/>
      <c r="Z61" s="142"/>
      <c r="AE61" s="15"/>
    </row>
    <row r="62" spans="1:31">
      <c r="S62" s="150"/>
      <c r="T62" s="150"/>
      <c r="U62" s="150"/>
      <c r="V62" s="150"/>
      <c r="X62" s="142"/>
      <c r="Z62" s="142"/>
    </row>
    <row r="63" spans="1:31">
      <c r="S63" s="150"/>
      <c r="T63" s="150"/>
      <c r="U63" s="150"/>
      <c r="V63" s="150"/>
    </row>
    <row r="64" spans="1:31">
      <c r="Y64" s="24"/>
    </row>
    <row r="66" spans="4:23" ht="15.75">
      <c r="D66" s="234"/>
    </row>
    <row r="71" spans="4:23">
      <c r="W71" s="142"/>
    </row>
    <row r="149" spans="18:18">
      <c r="R149" t="s">
        <v>492</v>
      </c>
    </row>
  </sheetData>
  <customSheetViews>
    <customSheetView guid="{3336704C-C86D-41A0-9B04-03A25221C3F1}" scale="87" colorId="22" showPageBreaks="1" printArea="1" showRuler="0">
      <selection activeCell="P7" sqref="P7"/>
      <pageMargins left="0.5" right="0.5" top="0.5" bottom="0.55000000000000004" header="0.5" footer="0.5"/>
      <pageSetup scale="64" orientation="portrait" r:id="rId1"/>
      <headerFooter alignWithMargins="0"/>
    </customSheetView>
    <customSheetView guid="{186A0260-DB8C-42F6-ADCE-9C35D9933D5B}" scale="87" colorId="22" showRuler="0" topLeftCell="K1">
      <selection activeCell="P7" sqref="P7"/>
      <pageMargins left="0.5" right="0.5" top="0.5" bottom="0.55000000000000004" header="0.5" footer="0.5"/>
      <pageSetup scale="64" orientation="portrait" r:id="rId2"/>
      <headerFooter alignWithMargins="0"/>
    </customSheetView>
    <customSheetView guid="{0F9397AA-B4ED-47EF-BC79-BFEC0D3E0701}" scale="87" colorId="22" showPageBreaks="1" printArea="1" showRuler="0" topLeftCell="A33">
      <selection activeCell="I56" sqref="I56"/>
      <pageMargins left="0.5" right="0.5" top="0.5" bottom="0.55000000000000004" header="0.5" footer="0.5"/>
      <pageSetup scale="64" orientation="portrait" r:id="rId3"/>
      <headerFooter alignWithMargins="0"/>
    </customSheetView>
    <customSheetView guid="{CCA0C3E2-B2E2-4226-9654-0AB73CE002E7}" scale="87" colorId="22" showPageBreaks="1" printArea="1" showRuler="0" topLeftCell="K45">
      <selection activeCell="R62" sqref="R62"/>
      <pageMargins left="0.5" right="0.5" top="0.5" bottom="0.55000000000000004" header="0.5" footer="0.5"/>
      <pageSetup scale="64" orientation="portrait" r:id="rId4"/>
      <headerFooter alignWithMargins="0"/>
    </customSheetView>
    <customSheetView guid="{56D44596-4A75-4B45-B852-2389F2F06E07}" scale="87" colorId="22" showRuler="0" topLeftCell="K45">
      <selection activeCell="R62" sqref="R62"/>
      <pageMargins left="0.5" right="0.5" top="0.5" bottom="0.55000000000000004" header="0.5" footer="0.5"/>
      <pageSetup scale="64" orientation="portrait" r:id="rId5"/>
      <headerFooter alignWithMargins="0"/>
    </customSheetView>
    <customSheetView guid="{D5B5BADA-8EBF-4C10-97E9-D8DAB5586B34}" scale="87" colorId="22" showPageBreaks="1" printArea="1" showRuler="0" topLeftCell="K1">
      <selection activeCell="P7" sqref="P7"/>
      <pageMargins left="0.5" right="0.5" top="0.5" bottom="0.55000000000000004" header="0.5" footer="0.5"/>
      <pageSetup scale="64" orientation="portrait" r:id="rId6"/>
      <headerFooter alignWithMargins="0"/>
    </customSheetView>
  </customSheetViews>
  <phoneticPr fontId="0" type="noConversion"/>
  <pageMargins left="0.5" right="0.5" top="0.5" bottom="0.55000000000000004" header="0.5" footer="0.5"/>
  <pageSetup scale="64" orientation="portrait" r:id="rId7"/>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transitionEntry="1"/>
  <dimension ref="A3:Y149"/>
  <sheetViews>
    <sheetView defaultGridColor="0" colorId="22" zoomScale="87" workbookViewId="0">
      <selection activeCell="F6" sqref="F6"/>
    </sheetView>
  </sheetViews>
  <sheetFormatPr defaultColWidth="9.77734375" defaultRowHeight="15"/>
  <cols>
    <col min="1" max="1" width="1.5546875" customWidth="1"/>
    <col min="2" max="2" width="25.77734375" customWidth="1"/>
    <col min="3" max="3" width="1.6640625" customWidth="1"/>
    <col min="4" max="4" width="25.77734375" customWidth="1"/>
    <col min="5" max="5" width="1.6640625" customWidth="1"/>
    <col min="6" max="6" width="25.77734375" customWidth="1"/>
    <col min="7" max="7" width="1.6640625" customWidth="1"/>
    <col min="8" max="8" width="25.77734375" customWidth="1"/>
    <col min="9" max="9" width="0.77734375" customWidth="1"/>
    <col min="10" max="10" width="4.21875" customWidth="1"/>
    <col min="11" max="11" width="1.77734375" customWidth="1"/>
    <col min="12" max="12" width="6.6640625" customWidth="1"/>
    <col min="13" max="13" width="3.77734375" customWidth="1"/>
    <col min="14" max="14" width="1.77734375" customWidth="1"/>
    <col min="15" max="15" width="24.77734375" customWidth="1"/>
    <col min="16" max="16" width="1.77734375" customWidth="1"/>
    <col min="17" max="17" width="17.77734375" customWidth="1"/>
    <col min="18" max="18" width="1.77734375" customWidth="1"/>
    <col min="19" max="19" width="17.77734375" customWidth="1"/>
    <col min="20" max="20" width="1.77734375" customWidth="1"/>
    <col min="21" max="21" width="20.77734375" customWidth="1"/>
    <col min="22" max="22" width="1.77734375" customWidth="1"/>
    <col min="23" max="23" width="19.77734375" customWidth="1"/>
    <col min="24" max="24" width="1.77734375" customWidth="1"/>
    <col min="25" max="25" width="4.77734375" customWidth="1"/>
    <col min="26" max="26" width="1.77734375" customWidth="1"/>
  </cols>
  <sheetData>
    <row r="3" spans="1:22">
      <c r="A3" s="8"/>
      <c r="B3" s="8"/>
      <c r="C3" s="8"/>
      <c r="D3" s="8"/>
      <c r="E3" s="8"/>
      <c r="F3" s="8"/>
      <c r="G3" s="8"/>
      <c r="H3" s="8"/>
      <c r="I3" s="8"/>
      <c r="J3" s="8"/>
    </row>
    <row r="4" spans="1:22">
      <c r="A4" s="1" t="s">
        <v>494</v>
      </c>
      <c r="B4" s="3"/>
      <c r="C4" s="1"/>
      <c r="D4" s="2" t="s">
        <v>495</v>
      </c>
      <c r="E4" s="1" t="s">
        <v>496</v>
      </c>
      <c r="G4" s="1"/>
      <c r="H4" s="2" t="s">
        <v>497</v>
      </c>
      <c r="I4" s="2"/>
      <c r="J4" s="3"/>
    </row>
    <row r="5" spans="1:22">
      <c r="A5" s="4"/>
      <c r="B5" s="6"/>
      <c r="C5" s="4"/>
      <c r="D5" s="17" t="s">
        <v>498</v>
      </c>
      <c r="E5" s="4" t="s">
        <v>499</v>
      </c>
      <c r="G5" s="4"/>
      <c r="J5" s="6"/>
    </row>
    <row r="6" spans="1:22">
      <c r="A6" s="4"/>
      <c r="B6" t="str">
        <f>'pg. 1'!$D$10</f>
        <v>[Utility Name]</v>
      </c>
      <c r="C6" s="4"/>
      <c r="D6" t="s">
        <v>471</v>
      </c>
      <c r="E6" s="4"/>
      <c r="F6" s="933" t="str">
        <f>'pg. 1'!$O$31</f>
        <v>03/30/2025</v>
      </c>
      <c r="G6" s="235"/>
      <c r="H6" s="18" t="str">
        <f>'pg. 1'!$M$10</f>
        <v xml:space="preserve">   December 31, 2024</v>
      </c>
      <c r="J6" s="6"/>
    </row>
    <row r="7" spans="1:22">
      <c r="A7" s="7"/>
      <c r="B7" s="9"/>
      <c r="C7" s="7"/>
      <c r="D7" s="8"/>
      <c r="E7" s="7"/>
      <c r="F7" s="8"/>
      <c r="G7" s="7"/>
      <c r="H7" s="8"/>
      <c r="I7" s="8"/>
      <c r="J7" s="9"/>
    </row>
    <row r="8" spans="1:22">
      <c r="A8" s="4"/>
      <c r="J8" s="6"/>
    </row>
    <row r="9" spans="1:22">
      <c r="A9" s="30" t="s">
        <v>1887</v>
      </c>
      <c r="B9" s="31"/>
      <c r="C9" s="31"/>
      <c r="D9" s="31"/>
      <c r="E9" s="31"/>
      <c r="F9" s="31"/>
      <c r="G9" s="31"/>
      <c r="H9" s="31"/>
      <c r="I9" s="31"/>
      <c r="J9" s="33"/>
    </row>
    <row r="10" spans="1:22">
      <c r="A10" s="30" t="s">
        <v>1888</v>
      </c>
      <c r="B10" s="31"/>
      <c r="C10" s="31"/>
      <c r="D10" s="31"/>
      <c r="E10" s="31"/>
      <c r="F10" s="31"/>
      <c r="G10" s="31"/>
      <c r="H10" s="31"/>
      <c r="I10" s="31"/>
      <c r="J10" s="33"/>
    </row>
    <row r="11" spans="1:22">
      <c r="A11" s="7"/>
      <c r="B11" s="8"/>
      <c r="C11" s="8"/>
      <c r="D11" s="8"/>
      <c r="E11" s="8"/>
      <c r="F11" s="8"/>
      <c r="G11" s="8"/>
      <c r="H11" s="8"/>
      <c r="I11" s="8"/>
      <c r="J11" s="9"/>
    </row>
    <row r="12" spans="1:22">
      <c r="A12" s="4"/>
      <c r="C12" s="1"/>
      <c r="D12" s="3"/>
      <c r="E12" s="236"/>
      <c r="G12" s="237"/>
      <c r="H12" s="31"/>
      <c r="I12" s="4"/>
      <c r="J12" s="6"/>
      <c r="P12" s="142"/>
      <c r="R12" s="142"/>
      <c r="T12" s="142"/>
      <c r="V12" s="142"/>
    </row>
    <row r="13" spans="1:22">
      <c r="A13" s="4"/>
      <c r="C13" s="4"/>
      <c r="D13" s="6"/>
      <c r="E13" s="4"/>
      <c r="F13" s="24"/>
      <c r="G13" s="4"/>
      <c r="H13" s="24"/>
      <c r="I13" s="4"/>
      <c r="J13" s="6"/>
      <c r="P13" s="142"/>
      <c r="R13" s="142"/>
      <c r="T13" s="142"/>
      <c r="V13" s="142"/>
    </row>
    <row r="14" spans="1:22">
      <c r="A14" s="35"/>
      <c r="B14" s="31"/>
      <c r="C14" s="4"/>
      <c r="D14" s="6"/>
      <c r="E14" s="4"/>
      <c r="F14" s="24"/>
      <c r="G14" s="4"/>
      <c r="H14" s="24"/>
      <c r="I14" s="4"/>
      <c r="J14" s="34" t="s">
        <v>752</v>
      </c>
      <c r="P14" s="142"/>
      <c r="R14" s="142"/>
      <c r="T14" s="142"/>
      <c r="V14" s="142"/>
    </row>
    <row r="15" spans="1:22">
      <c r="A15" s="4"/>
      <c r="B15" s="31" t="s">
        <v>114</v>
      </c>
      <c r="C15" s="4"/>
      <c r="D15" s="34" t="s">
        <v>115</v>
      </c>
      <c r="E15" s="4"/>
      <c r="F15" s="24" t="s">
        <v>116</v>
      </c>
      <c r="G15" s="4"/>
      <c r="H15" s="34" t="s">
        <v>2502</v>
      </c>
      <c r="I15" s="4"/>
      <c r="J15" s="6" t="s">
        <v>753</v>
      </c>
      <c r="O15" s="142"/>
      <c r="P15" s="142"/>
      <c r="Q15" s="142"/>
      <c r="R15" s="142"/>
      <c r="T15" s="142"/>
      <c r="V15" s="142"/>
    </row>
    <row r="16" spans="1:22">
      <c r="A16" s="4"/>
      <c r="C16" s="4"/>
      <c r="D16" s="6"/>
      <c r="E16" s="4"/>
      <c r="G16" s="4"/>
      <c r="H16" s="34"/>
      <c r="I16" s="4"/>
      <c r="J16" s="6"/>
      <c r="P16" s="142"/>
      <c r="R16" s="142"/>
      <c r="T16" s="142"/>
      <c r="V16" s="142"/>
    </row>
    <row r="17" spans="1:25">
      <c r="A17" s="4"/>
      <c r="B17" s="238" t="s">
        <v>675</v>
      </c>
      <c r="C17" s="4"/>
      <c r="D17" s="209" t="s">
        <v>741</v>
      </c>
      <c r="E17" s="4"/>
      <c r="F17" s="208" t="s">
        <v>2507</v>
      </c>
      <c r="G17" s="4"/>
      <c r="H17" s="209" t="s">
        <v>1580</v>
      </c>
      <c r="I17" s="4"/>
      <c r="J17" s="6"/>
    </row>
    <row r="18" spans="1:25">
      <c r="A18" s="7"/>
      <c r="B18" s="8"/>
      <c r="C18" s="7"/>
      <c r="D18" s="9"/>
      <c r="E18" s="7"/>
      <c r="F18" s="8"/>
      <c r="G18" s="7"/>
      <c r="H18" s="9"/>
      <c r="I18" s="7"/>
      <c r="J18" s="9"/>
      <c r="R18" s="142"/>
      <c r="V18" s="142"/>
    </row>
    <row r="19" spans="1:25">
      <c r="A19" s="239"/>
      <c r="B19" s="240"/>
      <c r="C19" s="241"/>
      <c r="D19" s="242"/>
      <c r="E19" s="241"/>
      <c r="F19" s="240"/>
      <c r="G19" s="241"/>
      <c r="H19" s="242"/>
      <c r="I19" s="243"/>
      <c r="J19" s="244">
        <v>1</v>
      </c>
      <c r="O19" s="31"/>
      <c r="P19" s="213"/>
      <c r="Q19" s="31"/>
      <c r="R19" s="142"/>
      <c r="S19" s="31"/>
      <c r="T19" s="213"/>
      <c r="U19" s="31"/>
      <c r="V19" s="142"/>
    </row>
    <row r="20" spans="1:25">
      <c r="A20" s="239"/>
      <c r="B20" s="240"/>
      <c r="C20" s="241"/>
      <c r="D20" s="242"/>
      <c r="E20" s="241"/>
      <c r="F20" s="240"/>
      <c r="G20" s="241"/>
      <c r="H20" s="245"/>
      <c r="I20" s="243"/>
      <c r="J20" s="244" t="s">
        <v>677</v>
      </c>
      <c r="O20" s="142"/>
      <c r="P20" s="142"/>
      <c r="Q20" s="142"/>
      <c r="R20" s="142"/>
      <c r="V20" s="142"/>
      <c r="W20" s="24"/>
    </row>
    <row r="21" spans="1:25">
      <c r="A21" s="246"/>
      <c r="B21" s="8"/>
      <c r="C21" s="7"/>
      <c r="D21" s="9"/>
      <c r="E21" s="7"/>
      <c r="F21" s="8"/>
      <c r="G21" s="7"/>
      <c r="H21" s="247"/>
      <c r="I21" s="4"/>
      <c r="J21" s="244" t="s">
        <v>678</v>
      </c>
      <c r="O21" s="142"/>
      <c r="P21" s="142"/>
      <c r="Q21" s="142"/>
      <c r="R21" s="142"/>
      <c r="T21" s="142"/>
      <c r="V21" s="142"/>
      <c r="W21" s="24"/>
    </row>
    <row r="22" spans="1:25">
      <c r="A22" s="248"/>
      <c r="B22" s="153"/>
      <c r="C22" s="152"/>
      <c r="D22" s="183"/>
      <c r="E22" s="152"/>
      <c r="F22" s="227"/>
      <c r="G22" s="152"/>
      <c r="H22" s="219"/>
      <c r="I22" s="4"/>
      <c r="J22" s="244" t="s">
        <v>679</v>
      </c>
      <c r="P22" s="142"/>
      <c r="Q22" s="142"/>
      <c r="R22" s="142"/>
      <c r="S22" s="24"/>
      <c r="T22" s="142"/>
      <c r="V22" s="142"/>
      <c r="W22" s="24"/>
      <c r="Y22" s="24"/>
    </row>
    <row r="23" spans="1:25">
      <c r="A23" s="248"/>
      <c r="B23" s="153"/>
      <c r="C23" s="152"/>
      <c r="D23" s="183"/>
      <c r="E23" s="152"/>
      <c r="F23" s="153"/>
      <c r="G23" s="152"/>
      <c r="H23" s="221"/>
      <c r="I23" s="4"/>
      <c r="J23" s="244" t="s">
        <v>680</v>
      </c>
      <c r="O23" s="222"/>
      <c r="P23" s="142"/>
      <c r="Q23" s="222"/>
      <c r="R23" s="142"/>
      <c r="S23" s="222"/>
      <c r="T23" s="142"/>
      <c r="U23" s="24"/>
      <c r="V23" s="142"/>
      <c r="W23" s="222"/>
    </row>
    <row r="24" spans="1:25">
      <c r="A24" s="248"/>
      <c r="B24" s="153"/>
      <c r="C24" s="152"/>
      <c r="D24" s="183"/>
      <c r="E24" s="152"/>
      <c r="F24" s="153"/>
      <c r="G24" s="152"/>
      <c r="H24" s="221"/>
      <c r="I24" s="4"/>
      <c r="J24" s="244" t="s">
        <v>681</v>
      </c>
      <c r="O24" s="222"/>
      <c r="P24" s="142"/>
      <c r="Q24" s="142"/>
      <c r="R24" s="142"/>
      <c r="S24" s="222"/>
      <c r="T24" s="142"/>
      <c r="U24" s="222"/>
      <c r="V24" s="142"/>
      <c r="W24" s="222"/>
    </row>
    <row r="25" spans="1:25">
      <c r="A25" s="248"/>
      <c r="B25" s="153"/>
      <c r="C25" s="152"/>
      <c r="D25" s="183"/>
      <c r="E25" s="152"/>
      <c r="F25" s="153"/>
      <c r="G25" s="152"/>
      <c r="H25" s="221"/>
      <c r="I25" s="4"/>
      <c r="J25" s="244" t="s">
        <v>682</v>
      </c>
      <c r="O25" s="142"/>
      <c r="P25" s="142"/>
      <c r="Q25" s="142"/>
      <c r="R25" s="142"/>
      <c r="S25" s="142"/>
      <c r="T25" s="142"/>
      <c r="U25" s="142"/>
      <c r="V25" s="142"/>
      <c r="W25" s="142"/>
    </row>
    <row r="26" spans="1:25">
      <c r="A26" s="248"/>
      <c r="B26" s="153"/>
      <c r="C26" s="152"/>
      <c r="D26" s="183"/>
      <c r="E26" s="152"/>
      <c r="F26" s="153"/>
      <c r="G26" s="152"/>
      <c r="H26" s="172"/>
      <c r="I26" s="4"/>
      <c r="J26" s="244" t="s">
        <v>683</v>
      </c>
      <c r="O26" s="222"/>
      <c r="P26" s="142"/>
      <c r="Q26" s="222"/>
      <c r="R26" s="142"/>
      <c r="S26" s="24"/>
      <c r="T26" s="142"/>
      <c r="U26" s="24"/>
      <c r="V26" s="142"/>
      <c r="W26" s="24"/>
    </row>
    <row r="27" spans="1:25">
      <c r="A27" s="248"/>
      <c r="B27" s="153"/>
      <c r="C27" s="152"/>
      <c r="D27" s="183"/>
      <c r="E27" s="152"/>
      <c r="F27" s="153"/>
      <c r="G27" s="152"/>
      <c r="H27" s="172"/>
      <c r="I27" s="4"/>
      <c r="J27" s="244" t="s">
        <v>684</v>
      </c>
      <c r="P27" s="142"/>
      <c r="R27" s="142"/>
      <c r="T27" s="142"/>
      <c r="V27" s="142"/>
    </row>
    <row r="28" spans="1:25">
      <c r="A28" s="248"/>
      <c r="B28" s="153"/>
      <c r="C28" s="152"/>
      <c r="D28" s="183"/>
      <c r="E28" s="152"/>
      <c r="F28" s="153"/>
      <c r="G28" s="152"/>
      <c r="H28" s="172"/>
      <c r="I28" s="4"/>
      <c r="J28" s="244" t="s">
        <v>685</v>
      </c>
      <c r="P28" s="142"/>
      <c r="R28" s="142"/>
      <c r="S28" s="142"/>
      <c r="T28" s="142"/>
      <c r="U28" s="142"/>
      <c r="V28" s="142"/>
      <c r="W28" s="142"/>
      <c r="Y28" s="15"/>
    </row>
    <row r="29" spans="1:25">
      <c r="A29" s="248"/>
      <c r="B29" s="153"/>
      <c r="C29" s="152"/>
      <c r="D29" s="183"/>
      <c r="E29" s="152"/>
      <c r="F29" s="153"/>
      <c r="G29" s="152"/>
      <c r="H29" s="172"/>
      <c r="I29" s="4"/>
      <c r="J29" s="244" t="s">
        <v>686</v>
      </c>
      <c r="O29" s="223"/>
      <c r="P29" s="142"/>
      <c r="Q29" s="224"/>
      <c r="R29" s="142"/>
      <c r="S29" s="225"/>
      <c r="T29" s="142"/>
      <c r="V29" s="142"/>
      <c r="Y29" s="15"/>
    </row>
    <row r="30" spans="1:25">
      <c r="A30" s="248"/>
      <c r="B30" s="153"/>
      <c r="C30" s="152"/>
      <c r="D30" s="183"/>
      <c r="E30" s="152"/>
      <c r="F30" s="153"/>
      <c r="G30" s="152"/>
      <c r="H30" s="172"/>
      <c r="I30" s="4"/>
      <c r="J30" s="244" t="s">
        <v>687</v>
      </c>
      <c r="O30" s="223"/>
      <c r="P30" s="142"/>
      <c r="Q30" s="224"/>
      <c r="R30" s="142"/>
      <c r="T30" s="142"/>
      <c r="V30" s="142"/>
      <c r="Y30" s="15"/>
    </row>
    <row r="31" spans="1:25">
      <c r="A31" s="248"/>
      <c r="B31" s="153"/>
      <c r="C31" s="152"/>
      <c r="D31" s="183"/>
      <c r="E31" s="152"/>
      <c r="F31" s="153"/>
      <c r="G31" s="152"/>
      <c r="H31" s="172"/>
      <c r="I31" s="4"/>
      <c r="J31" s="244" t="s">
        <v>688</v>
      </c>
      <c r="O31" s="223"/>
      <c r="P31" s="142"/>
      <c r="Q31" s="226"/>
      <c r="R31" s="142"/>
      <c r="S31" s="142"/>
      <c r="T31" s="142"/>
      <c r="U31" s="142"/>
      <c r="V31" s="142"/>
      <c r="W31" s="142"/>
      <c r="Y31" s="15"/>
    </row>
    <row r="32" spans="1:25">
      <c r="A32" s="248"/>
      <c r="B32" s="153"/>
      <c r="C32" s="152"/>
      <c r="D32" s="183"/>
      <c r="E32" s="152"/>
      <c r="F32" s="153"/>
      <c r="G32" s="152"/>
      <c r="H32" s="172"/>
      <c r="I32" s="4"/>
      <c r="J32" s="244" t="s">
        <v>689</v>
      </c>
      <c r="O32" s="223"/>
      <c r="P32" s="142"/>
      <c r="Q32" s="225"/>
      <c r="R32" s="142"/>
      <c r="T32" s="142"/>
      <c r="V32" s="142"/>
      <c r="Y32" s="15"/>
    </row>
    <row r="33" spans="1:25">
      <c r="A33" s="249"/>
      <c r="B33" s="2"/>
      <c r="C33" s="1"/>
      <c r="D33" s="3"/>
      <c r="E33" s="1"/>
      <c r="F33" s="2"/>
      <c r="G33" s="1"/>
      <c r="H33" s="250"/>
      <c r="I33" s="4"/>
      <c r="J33" s="244" t="s">
        <v>690</v>
      </c>
      <c r="P33" s="142"/>
      <c r="Q33" s="142"/>
      <c r="R33" s="142"/>
      <c r="T33" s="142"/>
      <c r="V33" s="142"/>
      <c r="Y33" s="15"/>
    </row>
    <row r="34" spans="1:25">
      <c r="A34" s="239"/>
      <c r="B34" s="240"/>
      <c r="C34" s="241"/>
      <c r="D34" s="242"/>
      <c r="E34" s="241"/>
      <c r="F34" s="240"/>
      <c r="G34" s="241"/>
      <c r="H34" s="251"/>
      <c r="I34" s="243"/>
      <c r="J34" s="244" t="s">
        <v>691</v>
      </c>
      <c r="O34" s="142"/>
      <c r="P34" s="142"/>
      <c r="Q34" s="142"/>
      <c r="R34" s="142"/>
      <c r="T34" s="142"/>
      <c r="V34" s="142"/>
      <c r="Y34" s="15"/>
    </row>
    <row r="35" spans="1:25">
      <c r="A35" s="239"/>
      <c r="B35" s="240"/>
      <c r="C35" s="241"/>
      <c r="D35" s="242"/>
      <c r="E35" s="241"/>
      <c r="F35" s="240"/>
      <c r="G35" s="241"/>
      <c r="H35" s="251"/>
      <c r="I35" s="243"/>
      <c r="J35" s="244"/>
      <c r="P35" s="142"/>
      <c r="Q35" s="142"/>
      <c r="R35" s="142"/>
      <c r="S35" s="142"/>
      <c r="T35" s="142"/>
      <c r="U35" s="142"/>
      <c r="V35" s="142"/>
      <c r="W35" s="142"/>
      <c r="Y35" s="15"/>
    </row>
    <row r="36" spans="1:25">
      <c r="A36" s="246"/>
      <c r="B36" s="8"/>
      <c r="C36" s="7"/>
      <c r="D36" s="9"/>
      <c r="E36" s="7"/>
      <c r="F36" s="8"/>
      <c r="G36" s="7"/>
      <c r="H36" s="188"/>
      <c r="I36" s="4"/>
      <c r="J36" s="244" t="s">
        <v>692</v>
      </c>
      <c r="P36" s="142"/>
      <c r="R36" s="142"/>
      <c r="T36" s="142"/>
      <c r="V36" s="142"/>
      <c r="Y36" s="15"/>
    </row>
    <row r="37" spans="1:25">
      <c r="A37" s="249"/>
      <c r="B37" s="2"/>
      <c r="C37" s="1"/>
      <c r="D37" s="3"/>
      <c r="E37" s="1"/>
      <c r="F37" s="2"/>
      <c r="G37" s="1"/>
      <c r="H37" s="250"/>
      <c r="I37" s="4"/>
      <c r="J37" s="244" t="s">
        <v>693</v>
      </c>
      <c r="P37" s="142"/>
      <c r="R37" s="142"/>
      <c r="T37" s="142"/>
      <c r="V37" s="142"/>
      <c r="Y37" s="15"/>
    </row>
    <row r="38" spans="1:25">
      <c r="A38" s="239"/>
      <c r="B38" s="240"/>
      <c r="C38" s="152"/>
      <c r="D38" s="183"/>
      <c r="E38" s="241"/>
      <c r="F38" s="240"/>
      <c r="G38" s="241"/>
      <c r="H38" s="251"/>
      <c r="I38" s="4"/>
      <c r="J38" s="244" t="s">
        <v>694</v>
      </c>
      <c r="O38" s="142"/>
      <c r="P38" s="142"/>
      <c r="Q38" s="142"/>
      <c r="R38" s="142"/>
      <c r="T38" s="142"/>
      <c r="V38" s="142"/>
      <c r="Y38" s="15"/>
    </row>
    <row r="39" spans="1:25">
      <c r="A39" s="239"/>
      <c r="B39" s="240"/>
      <c r="C39" s="152"/>
      <c r="D39" s="183"/>
      <c r="E39" s="241"/>
      <c r="F39" s="240"/>
      <c r="G39" s="241"/>
      <c r="H39" s="251"/>
      <c r="I39" s="4"/>
      <c r="J39" s="244" t="s">
        <v>695</v>
      </c>
      <c r="P39" s="142"/>
      <c r="Q39" s="142"/>
      <c r="R39" s="142"/>
      <c r="S39" s="142"/>
      <c r="T39" s="142"/>
      <c r="U39" s="142"/>
      <c r="V39" s="142"/>
      <c r="W39" s="142"/>
      <c r="Y39" s="15"/>
    </row>
    <row r="40" spans="1:25">
      <c r="A40" s="138"/>
      <c r="B40" s="8"/>
      <c r="C40" s="7"/>
      <c r="D40" s="9"/>
      <c r="E40" s="7"/>
      <c r="F40" s="8"/>
      <c r="G40" s="7"/>
      <c r="H40" s="188"/>
      <c r="I40" s="4"/>
      <c r="J40" s="244" t="s">
        <v>696</v>
      </c>
      <c r="P40" s="142"/>
      <c r="R40" s="142"/>
      <c r="T40" s="142"/>
      <c r="V40" s="142"/>
      <c r="Y40" s="15"/>
    </row>
    <row r="41" spans="1:25">
      <c r="A41" s="252"/>
      <c r="B41" s="2"/>
      <c r="C41" s="1"/>
      <c r="D41" s="3"/>
      <c r="E41" s="1"/>
      <c r="F41" s="2"/>
      <c r="G41" s="1"/>
      <c r="H41" s="250"/>
      <c r="I41" s="4"/>
      <c r="J41" s="244" t="s">
        <v>697</v>
      </c>
      <c r="P41" s="142"/>
      <c r="R41" s="142"/>
      <c r="T41" s="142"/>
      <c r="V41" s="142"/>
      <c r="Y41" s="15"/>
    </row>
    <row r="42" spans="1:25">
      <c r="A42" s="239"/>
      <c r="B42" s="240"/>
      <c r="C42" s="241"/>
      <c r="D42" s="242"/>
      <c r="E42" s="241"/>
      <c r="F42" s="240"/>
      <c r="G42" s="241"/>
      <c r="H42" s="251"/>
      <c r="I42" s="243"/>
      <c r="J42" s="244" t="s">
        <v>698</v>
      </c>
      <c r="O42" s="142"/>
      <c r="P42" s="142"/>
      <c r="Q42" s="142"/>
      <c r="R42" s="142"/>
      <c r="T42" s="142"/>
      <c r="V42" s="142"/>
      <c r="Y42" s="15"/>
    </row>
    <row r="43" spans="1:25">
      <c r="A43" s="246"/>
      <c r="B43" s="8"/>
      <c r="C43" s="7"/>
      <c r="D43" s="9"/>
      <c r="E43" s="7"/>
      <c r="F43" s="8"/>
      <c r="G43" s="7"/>
      <c r="H43" s="188"/>
      <c r="I43" s="4"/>
      <c r="J43" s="244" t="s">
        <v>699</v>
      </c>
      <c r="R43" s="142"/>
      <c r="T43" s="142"/>
      <c r="V43" s="142"/>
      <c r="Y43" s="15"/>
    </row>
    <row r="44" spans="1:25">
      <c r="A44" s="248"/>
      <c r="B44" s="153"/>
      <c r="C44" s="152"/>
      <c r="D44" s="183"/>
      <c r="E44" s="152"/>
      <c r="F44" s="153"/>
      <c r="G44" s="152"/>
      <c r="H44" s="172"/>
      <c r="I44" s="4"/>
      <c r="J44" s="244" t="s">
        <v>700</v>
      </c>
      <c r="R44" s="142"/>
      <c r="T44" s="142"/>
      <c r="V44" s="142"/>
      <c r="Y44" s="15"/>
    </row>
    <row r="45" spans="1:25">
      <c r="A45" s="249"/>
      <c r="B45" s="2"/>
      <c r="C45" s="1"/>
      <c r="D45" s="3"/>
      <c r="E45" s="1"/>
      <c r="F45" s="2"/>
      <c r="G45" s="1"/>
      <c r="H45" s="250"/>
      <c r="I45" s="4"/>
      <c r="J45" s="244" t="s">
        <v>701</v>
      </c>
      <c r="R45" s="142"/>
      <c r="T45" s="142"/>
      <c r="V45" s="142"/>
      <c r="Y45" s="15"/>
    </row>
    <row r="46" spans="1:25">
      <c r="A46" s="239"/>
      <c r="B46" s="240"/>
      <c r="C46" s="241"/>
      <c r="D46" s="242"/>
      <c r="E46" s="241"/>
      <c r="F46" s="240"/>
      <c r="G46" s="241"/>
      <c r="H46" s="251"/>
      <c r="I46" s="243"/>
      <c r="J46" s="244" t="s">
        <v>702</v>
      </c>
      <c r="R46" s="142"/>
      <c r="T46" s="142"/>
      <c r="V46" s="142"/>
      <c r="Y46" s="15"/>
    </row>
    <row r="47" spans="1:25">
      <c r="A47" s="246"/>
      <c r="B47" s="8"/>
      <c r="C47" s="7"/>
      <c r="D47" s="9"/>
      <c r="E47" s="7"/>
      <c r="F47" s="8"/>
      <c r="G47" s="253"/>
      <c r="H47" s="254"/>
      <c r="I47" s="243"/>
      <c r="J47" s="244" t="s">
        <v>703</v>
      </c>
      <c r="R47" s="142"/>
      <c r="T47" s="142"/>
      <c r="V47" s="142"/>
      <c r="Y47" s="15"/>
    </row>
    <row r="48" spans="1:25">
      <c r="A48" s="248"/>
      <c r="B48" s="153"/>
      <c r="C48" s="152"/>
      <c r="D48" s="183"/>
      <c r="E48" s="152"/>
      <c r="F48" s="153"/>
      <c r="G48" s="152"/>
      <c r="H48" s="172"/>
      <c r="I48" s="4"/>
      <c r="J48" s="244" t="s">
        <v>704</v>
      </c>
      <c r="R48" s="142"/>
      <c r="T48" s="142"/>
      <c r="V48" s="142"/>
      <c r="Y48" s="15"/>
    </row>
    <row r="49" spans="1:25">
      <c r="A49" s="249"/>
      <c r="B49" s="2"/>
      <c r="C49" s="1"/>
      <c r="D49" s="3"/>
      <c r="E49" s="1"/>
      <c r="F49" s="2"/>
      <c r="G49" s="1"/>
      <c r="H49" s="250"/>
      <c r="I49" s="4"/>
      <c r="J49" s="244" t="s">
        <v>705</v>
      </c>
      <c r="R49" s="142"/>
      <c r="T49" s="142"/>
      <c r="V49" s="142"/>
      <c r="Y49" s="15"/>
    </row>
    <row r="50" spans="1:25">
      <c r="A50" s="239"/>
      <c r="B50" s="240"/>
      <c r="C50" s="152"/>
      <c r="D50" s="183"/>
      <c r="E50" s="241"/>
      <c r="F50" s="240"/>
      <c r="G50" s="241"/>
      <c r="H50" s="251"/>
      <c r="I50" s="4"/>
      <c r="J50" s="244" t="s">
        <v>706</v>
      </c>
      <c r="R50" s="142"/>
      <c r="T50" s="142"/>
      <c r="V50" s="142"/>
      <c r="Y50" s="15"/>
    </row>
    <row r="51" spans="1:25">
      <c r="A51" s="246"/>
      <c r="B51" s="8"/>
      <c r="C51" s="7"/>
      <c r="D51" s="9"/>
      <c r="E51" s="7"/>
      <c r="F51" s="8"/>
      <c r="G51" s="7"/>
      <c r="H51" s="188"/>
      <c r="I51" s="4"/>
      <c r="J51" s="244" t="s">
        <v>707</v>
      </c>
      <c r="O51" s="233"/>
      <c r="R51" s="142"/>
      <c r="T51" s="142"/>
      <c r="V51" s="142"/>
      <c r="Y51" s="15"/>
    </row>
    <row r="52" spans="1:25">
      <c r="A52" s="248"/>
      <c r="B52" s="153"/>
      <c r="C52" s="152"/>
      <c r="D52" s="183"/>
      <c r="E52" s="152"/>
      <c r="F52" s="153"/>
      <c r="G52" s="152"/>
      <c r="H52" s="172"/>
      <c r="I52" s="4"/>
      <c r="J52" s="244" t="s">
        <v>708</v>
      </c>
      <c r="O52" s="233"/>
      <c r="R52" s="142"/>
      <c r="T52" s="142"/>
      <c r="V52" s="142"/>
      <c r="Y52" s="15"/>
    </row>
    <row r="53" spans="1:25">
      <c r="A53" s="152"/>
      <c r="B53" s="153"/>
      <c r="C53" s="152"/>
      <c r="D53" s="183"/>
      <c r="E53" s="231"/>
      <c r="F53" s="230"/>
      <c r="G53" s="231"/>
      <c r="H53" s="255"/>
      <c r="I53" s="7"/>
      <c r="J53" s="9"/>
      <c r="R53" s="142"/>
      <c r="T53" s="142"/>
      <c r="V53" s="142"/>
      <c r="Y53" s="15"/>
    </row>
    <row r="54" spans="1:25">
      <c r="R54" s="142"/>
      <c r="T54" s="142"/>
      <c r="V54" s="142"/>
      <c r="Y54" s="15"/>
    </row>
    <row r="55" spans="1:25">
      <c r="R55" s="142"/>
      <c r="T55" s="142"/>
      <c r="V55" s="142"/>
      <c r="Y55" s="15"/>
    </row>
    <row r="56" spans="1:25">
      <c r="F56" s="24"/>
      <c r="H56" s="15" t="s">
        <v>2320</v>
      </c>
      <c r="R56" s="142"/>
      <c r="T56" s="142"/>
      <c r="V56" s="142"/>
      <c r="Y56" s="15"/>
    </row>
    <row r="57" spans="1:25">
      <c r="H57" s="17"/>
      <c r="R57" s="142"/>
      <c r="T57" s="142"/>
      <c r="V57" s="142"/>
      <c r="Y57" s="15"/>
    </row>
    <row r="58" spans="1:25">
      <c r="R58" s="142"/>
      <c r="T58" s="142"/>
      <c r="V58" s="142"/>
      <c r="Y58" s="15"/>
    </row>
    <row r="59" spans="1:25">
      <c r="R59" s="142"/>
      <c r="T59" s="142"/>
      <c r="V59" s="142"/>
      <c r="Y59" s="15"/>
    </row>
    <row r="60" spans="1:25">
      <c r="M60" s="150"/>
      <c r="N60" s="150"/>
      <c r="O60" s="150"/>
      <c r="P60" s="150"/>
      <c r="R60" s="142"/>
      <c r="T60" s="142"/>
      <c r="V60" s="142"/>
    </row>
    <row r="61" spans="1:25">
      <c r="M61" s="150"/>
      <c r="N61" s="150"/>
      <c r="O61" s="150"/>
      <c r="P61" s="150"/>
      <c r="Q61" s="142"/>
      <c r="R61" s="142"/>
      <c r="T61" s="142"/>
      <c r="V61" s="135"/>
      <c r="W61" s="135"/>
      <c r="Y61" s="15"/>
    </row>
    <row r="62" spans="1:25">
      <c r="M62" s="150"/>
      <c r="N62" s="150"/>
      <c r="O62" s="150"/>
      <c r="P62" s="150"/>
      <c r="R62" s="142"/>
      <c r="T62" s="142"/>
      <c r="V62" s="135"/>
      <c r="W62" s="135"/>
    </row>
    <row r="63" spans="1:25">
      <c r="M63" s="150"/>
      <c r="N63" s="150"/>
      <c r="O63" s="150"/>
      <c r="P63" s="150"/>
    </row>
    <row r="64" spans="1:25">
      <c r="S64" s="24"/>
    </row>
    <row r="71" spans="17:17">
      <c r="Q71" s="142"/>
    </row>
    <row r="149" spans="12:12">
      <c r="L149" t="s">
        <v>492</v>
      </c>
    </row>
  </sheetData>
  <customSheetViews>
    <customSheetView guid="{3336704C-C86D-41A0-9B04-03A25221C3F1}" scale="87" colorId="22" showPageBreaks="1" printArea="1" showRuler="0">
      <selection activeCell="H7" sqref="H7"/>
      <pageMargins left="0.5" right="0.5" top="0.5" bottom="0.55000000000000004" header="0.5" footer="0.5"/>
      <pageSetup scale="64" orientation="portrait" r:id="rId1"/>
      <headerFooter alignWithMargins="0"/>
    </customSheetView>
    <customSheetView guid="{186A0260-DB8C-42F6-ADCE-9C35D9933D5B}" scale="87" colorId="22" showRuler="0">
      <selection activeCell="H8" sqref="H8"/>
      <pageMargins left="0.5" right="0.5" top="0.5" bottom="0.55000000000000004" header="0.5" footer="0.5"/>
      <pageSetup scale="64" orientation="portrait" r:id="rId2"/>
      <headerFooter alignWithMargins="0"/>
    </customSheetView>
    <customSheetView guid="{0F9397AA-B4ED-47EF-BC79-BFEC0D3E0701}" scale="87" colorId="22" showPageBreaks="1" printArea="1" showRuler="0" topLeftCell="A29">
      <selection activeCell="F56" sqref="F56"/>
      <pageMargins left="0.5" right="0.5" top="0.5" bottom="0.55000000000000004" header="0.5" footer="0.5"/>
      <pageSetup scale="64" orientation="portrait" r:id="rId3"/>
      <headerFooter alignWithMargins="0"/>
    </customSheetView>
    <customSheetView guid="{CCA0C3E2-B2E2-4226-9654-0AB73CE002E7}" scale="87" colorId="22" showPageBreaks="1" printArea="1" showRuler="0" topLeftCell="G46">
      <selection activeCell="J58" sqref="A1:J58"/>
      <pageMargins left="0.5" right="0.5" top="0.5" bottom="0.55000000000000004" header="0.5" footer="0.5"/>
      <pageSetup scale="64" orientation="portrait" r:id="rId4"/>
      <headerFooter alignWithMargins="0"/>
    </customSheetView>
    <customSheetView guid="{56D44596-4A75-4B45-B852-2389F2F06E07}" scale="87" colorId="22" showRuler="0" topLeftCell="G46">
      <selection activeCell="J58" sqref="A1:J58"/>
      <pageMargins left="0.5" right="0.5" top="0.5" bottom="0.55000000000000004" header="0.5" footer="0.5"/>
      <pageSetup scale="64" orientation="portrait" r:id="rId5"/>
      <headerFooter alignWithMargins="0"/>
    </customSheetView>
    <customSheetView guid="{D5B5BADA-8EBF-4C10-97E9-D8DAB5586B34}" scale="87" colorId="22" showPageBreaks="1" printArea="1" showRuler="0">
      <selection activeCell="H8" sqref="H8"/>
      <pageMargins left="0.5" right="0.5" top="0.5" bottom="0.55000000000000004" header="0.5" footer="0.5"/>
      <pageSetup scale="64" orientation="portrait" r:id="rId6"/>
      <headerFooter alignWithMargins="0"/>
    </customSheetView>
  </customSheetViews>
  <phoneticPr fontId="0" type="noConversion"/>
  <pageMargins left="0.5" right="0.5" top="0.5" bottom="0.55000000000000004" header="0.5" footer="0.5"/>
  <pageSetup scale="64" orientation="portrait" r:id="rId7"/>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ransitionEntry="1"/>
  <dimension ref="A2:AL253"/>
  <sheetViews>
    <sheetView defaultGridColor="0" colorId="22" zoomScale="87" zoomScaleNormal="87" workbookViewId="0">
      <selection activeCell="D2" sqref="D2"/>
    </sheetView>
  </sheetViews>
  <sheetFormatPr defaultColWidth="9.77734375" defaultRowHeight="15"/>
  <cols>
    <col min="1" max="1" width="2.6640625" customWidth="1"/>
    <col min="2" max="2" width="4.77734375" customWidth="1"/>
    <col min="3" max="3" width="1.77734375" customWidth="1"/>
    <col min="4" max="5" width="12.77734375" customWidth="1"/>
    <col min="7" max="7" width="1.77734375" customWidth="1"/>
    <col min="9" max="9" width="10.77734375" customWidth="1"/>
    <col min="10" max="10" width="17.77734375" customWidth="1"/>
    <col min="11" max="11" width="1.77734375" customWidth="1"/>
    <col min="12" max="12" width="17.77734375" customWidth="1"/>
    <col min="13" max="13" width="1.77734375" customWidth="1"/>
    <col min="14" max="14" width="18.77734375" customWidth="1"/>
    <col min="15" max="15" width="1.77734375" customWidth="1"/>
    <col min="16" max="16" width="11.21875" customWidth="1"/>
    <col min="17" max="17" width="1.77734375" customWidth="1"/>
    <col min="18" max="18" width="20.77734375" customWidth="1"/>
    <col min="19" max="19" width="1.77734375" customWidth="1"/>
    <col min="20" max="20" width="20.77734375" customWidth="1"/>
    <col min="21" max="21" width="1.77734375" customWidth="1"/>
    <col min="22" max="22" width="20.77734375" customWidth="1"/>
    <col min="23" max="23" width="1.77734375" customWidth="1"/>
    <col min="24" max="24" width="20.77734375" customWidth="1"/>
    <col min="25" max="25" width="1.77734375" customWidth="1"/>
    <col min="26" max="26" width="14.77734375" customWidth="1"/>
    <col min="27" max="27" width="1.77734375" customWidth="1"/>
    <col min="28" max="28" width="4.77734375" customWidth="1"/>
    <col min="29" max="29" width="1.77734375" customWidth="1"/>
    <col min="30" max="30" width="8.77734375" customWidth="1"/>
    <col min="31" max="36" width="12.77734375" customWidth="1"/>
  </cols>
  <sheetData>
    <row r="2" spans="1:29">
      <c r="A2" s="256"/>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row>
    <row r="3" spans="1:29">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row>
    <row r="4" spans="1:29">
      <c r="A4" s="256"/>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row>
    <row r="5" spans="1:29">
      <c r="A5" s="256"/>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row>
    <row r="6" spans="1:29">
      <c r="A6" s="257"/>
      <c r="B6" s="258" t="s">
        <v>494</v>
      </c>
      <c r="C6" s="258"/>
      <c r="D6" s="258"/>
      <c r="E6" s="258"/>
      <c r="F6" s="258"/>
      <c r="G6" s="257" t="s">
        <v>117</v>
      </c>
      <c r="H6" s="258"/>
      <c r="I6" s="258"/>
      <c r="J6" s="258"/>
      <c r="K6" s="257"/>
      <c r="L6" s="258" t="s">
        <v>496</v>
      </c>
      <c r="M6" s="257"/>
      <c r="N6" s="258" t="s">
        <v>497</v>
      </c>
      <c r="O6" s="259"/>
      <c r="P6" s="256"/>
      <c r="Q6" s="257"/>
      <c r="R6" s="258" t="s">
        <v>494</v>
      </c>
      <c r="S6" s="257"/>
      <c r="T6" s="258"/>
      <c r="U6" s="258"/>
      <c r="V6" s="258"/>
      <c r="W6" s="257"/>
      <c r="X6" s="258" t="s">
        <v>1787</v>
      </c>
      <c r="Y6" s="257"/>
      <c r="Z6" s="258" t="s">
        <v>497</v>
      </c>
      <c r="AA6" s="258"/>
      <c r="AB6" s="258"/>
      <c r="AC6" s="3"/>
    </row>
    <row r="7" spans="1:29">
      <c r="A7" s="260"/>
      <c r="B7" s="256"/>
      <c r="C7" s="256"/>
      <c r="D7" s="256"/>
      <c r="E7" s="256"/>
      <c r="F7" s="256"/>
      <c r="G7" s="261" t="s">
        <v>1788</v>
      </c>
      <c r="H7" s="256"/>
      <c r="I7" s="256"/>
      <c r="J7" s="256"/>
      <c r="K7" s="260"/>
      <c r="L7" s="256" t="s">
        <v>499</v>
      </c>
      <c r="M7" s="260"/>
      <c r="N7" s="256"/>
      <c r="O7" s="262"/>
      <c r="P7" s="256"/>
      <c r="Q7" s="260"/>
      <c r="R7" s="256"/>
      <c r="S7" s="260"/>
      <c r="T7" s="256"/>
      <c r="U7" s="256"/>
      <c r="V7" s="256"/>
      <c r="W7" s="260"/>
      <c r="X7" s="256" t="s">
        <v>499</v>
      </c>
      <c r="Y7" s="260"/>
      <c r="Z7" s="256"/>
      <c r="AA7" s="256"/>
      <c r="AB7" s="256"/>
      <c r="AC7" s="6"/>
    </row>
    <row r="8" spans="1:29">
      <c r="A8" s="260"/>
      <c r="B8" t="str">
        <f>'pg. 1'!$D$10</f>
        <v>[Utility Name]</v>
      </c>
      <c r="C8" s="256"/>
      <c r="D8" s="256"/>
      <c r="E8" s="256"/>
      <c r="F8" s="256"/>
      <c r="G8" s="261" t="s">
        <v>1012</v>
      </c>
      <c r="H8" s="256"/>
      <c r="I8" s="256"/>
      <c r="J8" s="256"/>
      <c r="K8" s="260"/>
      <c r="L8" s="933" t="str">
        <f>'pg. 1'!$O$31</f>
        <v>03/30/2025</v>
      </c>
      <c r="M8" s="260"/>
      <c r="N8" s="18" t="str">
        <f>'pg. 1'!$M$10</f>
        <v xml:space="preserve">   December 31, 2024</v>
      </c>
      <c r="O8" s="262"/>
      <c r="P8" s="256"/>
      <c r="Q8" s="260"/>
      <c r="R8" t="str">
        <f>'pg. 1'!$D$10</f>
        <v>[Utility Name]</v>
      </c>
      <c r="S8" s="260"/>
      <c r="T8" s="256"/>
      <c r="U8" s="256"/>
      <c r="V8" s="256"/>
      <c r="W8" s="260"/>
      <c r="X8" s="933" t="str">
        <f>'pg. 1'!$O$31</f>
        <v>03/30/2025</v>
      </c>
      <c r="Y8" s="260"/>
      <c r="Z8" s="18" t="str">
        <f>'pg. 1'!$M$10</f>
        <v xml:space="preserve">   December 31, 2024</v>
      </c>
      <c r="AA8" s="256"/>
      <c r="AB8" s="256"/>
      <c r="AC8" s="6"/>
    </row>
    <row r="9" spans="1:29">
      <c r="A9" s="264"/>
      <c r="B9" s="265"/>
      <c r="C9" s="265"/>
      <c r="D9" s="265"/>
      <c r="E9" s="265"/>
      <c r="F9" s="265"/>
      <c r="G9" s="264"/>
      <c r="H9" s="265"/>
      <c r="I9" s="265"/>
      <c r="J9" s="265"/>
      <c r="K9" s="264"/>
      <c r="L9" s="265"/>
      <c r="M9" s="264"/>
      <c r="N9" s="265"/>
      <c r="O9" s="266"/>
      <c r="P9" s="256"/>
      <c r="Q9" s="264"/>
      <c r="R9" s="265"/>
      <c r="S9" s="264"/>
      <c r="T9" s="265"/>
      <c r="U9" s="265"/>
      <c r="V9" s="265"/>
      <c r="W9" s="264"/>
      <c r="X9" s="265"/>
      <c r="Y9" s="264"/>
      <c r="Z9" s="265"/>
      <c r="AA9" s="265"/>
      <c r="AB9" s="265"/>
      <c r="AC9" s="9"/>
    </row>
    <row r="10" spans="1:29">
      <c r="A10" s="260"/>
      <c r="B10" s="256"/>
      <c r="C10" s="256"/>
      <c r="D10" s="256"/>
      <c r="E10" s="256"/>
      <c r="F10" s="256"/>
      <c r="G10" s="256"/>
      <c r="H10" s="256"/>
      <c r="I10" s="256"/>
      <c r="J10" s="256"/>
      <c r="K10" s="256"/>
      <c r="L10" s="256"/>
      <c r="M10" s="256"/>
      <c r="N10" s="256"/>
      <c r="O10" s="262"/>
      <c r="P10" s="256"/>
      <c r="Q10" s="260"/>
      <c r="R10" s="256"/>
      <c r="S10" s="256"/>
      <c r="T10" s="256"/>
      <c r="U10" s="256"/>
      <c r="V10" s="256"/>
      <c r="W10" s="256"/>
      <c r="X10" s="256"/>
      <c r="Y10" s="256"/>
      <c r="Z10" s="256"/>
      <c r="AA10" s="256"/>
      <c r="AB10" s="256"/>
      <c r="AC10" s="6"/>
    </row>
    <row r="11" spans="1:29">
      <c r="A11" s="260"/>
      <c r="B11" s="256"/>
      <c r="C11" s="256"/>
      <c r="D11" s="256"/>
      <c r="E11" s="256" t="s">
        <v>1789</v>
      </c>
      <c r="F11" s="256"/>
      <c r="G11" s="256"/>
      <c r="H11" s="256"/>
      <c r="I11" s="256"/>
      <c r="J11" s="256"/>
      <c r="K11" s="256"/>
      <c r="L11" s="256"/>
      <c r="M11" s="256"/>
      <c r="N11" s="256"/>
      <c r="O11" s="262"/>
      <c r="P11" s="256"/>
      <c r="Q11" s="260"/>
      <c r="R11" s="256"/>
      <c r="S11" s="256"/>
      <c r="T11" s="256" t="s">
        <v>1790</v>
      </c>
      <c r="U11" s="256"/>
      <c r="V11" s="256"/>
      <c r="W11" s="256"/>
      <c r="X11" s="256"/>
      <c r="Y11" s="256"/>
      <c r="Z11" s="256"/>
      <c r="AA11" s="256"/>
      <c r="AB11" s="256"/>
      <c r="AC11" s="6"/>
    </row>
    <row r="12" spans="1:29">
      <c r="A12" s="264"/>
      <c r="B12" s="265"/>
      <c r="C12" s="265"/>
      <c r="D12" s="265"/>
      <c r="E12" s="265"/>
      <c r="F12" s="265"/>
      <c r="G12" s="265"/>
      <c r="H12" s="265"/>
      <c r="I12" s="265"/>
      <c r="J12" s="265"/>
      <c r="K12" s="265"/>
      <c r="L12" s="265"/>
      <c r="M12" s="265"/>
      <c r="N12" s="265"/>
      <c r="O12" s="266"/>
      <c r="P12" s="256"/>
      <c r="Q12" s="264"/>
      <c r="R12" s="265"/>
      <c r="S12" s="265"/>
      <c r="T12" s="265"/>
      <c r="U12" s="265"/>
      <c r="V12" s="265"/>
      <c r="W12" s="265"/>
      <c r="X12" s="265"/>
      <c r="Y12" s="265"/>
      <c r="Z12" s="265"/>
      <c r="AA12" s="265"/>
      <c r="AB12" s="265"/>
      <c r="AC12" s="9"/>
    </row>
    <row r="13" spans="1:29">
      <c r="A13" s="260"/>
      <c r="B13" s="256"/>
      <c r="C13" s="256"/>
      <c r="D13" s="256"/>
      <c r="E13" s="256"/>
      <c r="F13" s="256"/>
      <c r="G13" s="256"/>
      <c r="H13" s="256"/>
      <c r="I13" s="256"/>
      <c r="J13" s="256"/>
      <c r="K13" s="256"/>
      <c r="L13" s="256"/>
      <c r="M13" s="256"/>
      <c r="N13" s="256"/>
      <c r="O13" s="262"/>
      <c r="P13" s="256"/>
      <c r="Q13" s="260"/>
      <c r="R13" s="256" t="s">
        <v>2226</v>
      </c>
      <c r="S13" s="256"/>
      <c r="T13" s="256"/>
      <c r="U13" s="256"/>
      <c r="V13" s="278" t="s">
        <v>2227</v>
      </c>
      <c r="W13" s="256"/>
      <c r="X13" s="256"/>
      <c r="Y13" s="256"/>
      <c r="Z13" s="256"/>
      <c r="AA13" s="256"/>
      <c r="AB13" s="256"/>
      <c r="AC13" s="6"/>
    </row>
    <row r="14" spans="1:29">
      <c r="A14" s="260"/>
      <c r="B14" s="267" t="s">
        <v>1791</v>
      </c>
      <c r="C14" s="256"/>
      <c r="E14" s="256"/>
      <c r="F14" s="256"/>
      <c r="G14" s="256"/>
      <c r="H14" s="256"/>
      <c r="I14" s="256"/>
      <c r="J14" s="256" t="s">
        <v>1792</v>
      </c>
      <c r="K14" s="256"/>
      <c r="L14" s="256"/>
      <c r="M14" s="256"/>
      <c r="N14" s="256"/>
      <c r="O14" s="262"/>
      <c r="P14" s="256"/>
      <c r="Q14" s="260"/>
      <c r="R14" s="256" t="s">
        <v>2228</v>
      </c>
      <c r="S14" s="256"/>
      <c r="T14" s="256"/>
      <c r="U14" s="256"/>
      <c r="V14" s="256" t="s">
        <v>2230</v>
      </c>
      <c r="W14" s="256"/>
      <c r="X14" s="256"/>
      <c r="Y14" s="256"/>
      <c r="Z14" s="256"/>
      <c r="AA14" s="256"/>
      <c r="AB14" s="256"/>
      <c r="AC14" s="6"/>
    </row>
    <row r="15" spans="1:29">
      <c r="A15" s="260"/>
      <c r="B15" s="256" t="s">
        <v>1793</v>
      </c>
      <c r="C15" s="256"/>
      <c r="D15" s="256"/>
      <c r="E15" s="256"/>
      <c r="F15" s="256"/>
      <c r="G15" s="256"/>
      <c r="H15" s="256"/>
      <c r="I15" s="256"/>
      <c r="J15" s="256" t="s">
        <v>1794</v>
      </c>
      <c r="K15" s="256"/>
      <c r="L15" s="256"/>
      <c r="M15" s="256"/>
      <c r="N15" s="256"/>
      <c r="O15" s="262"/>
      <c r="P15" s="256"/>
      <c r="Q15" s="260"/>
      <c r="R15" s="256" t="s">
        <v>2229</v>
      </c>
      <c r="S15" s="256"/>
      <c r="T15" s="256"/>
      <c r="U15" s="256"/>
      <c r="V15" s="256"/>
      <c r="W15" s="256"/>
      <c r="X15" s="256"/>
      <c r="Y15" s="256"/>
      <c r="Z15" s="256"/>
      <c r="AA15" s="256"/>
      <c r="AB15" s="256"/>
      <c r="AC15" s="6"/>
    </row>
    <row r="16" spans="1:29">
      <c r="A16" s="260"/>
      <c r="B16" s="267" t="s">
        <v>1795</v>
      </c>
      <c r="C16" s="256"/>
      <c r="E16" s="256"/>
      <c r="F16" s="256"/>
      <c r="G16" s="256"/>
      <c r="H16" s="256"/>
      <c r="I16" s="256"/>
      <c r="J16" s="256" t="s">
        <v>1796</v>
      </c>
      <c r="K16" s="256"/>
      <c r="L16" s="256"/>
      <c r="M16" s="256"/>
      <c r="N16" s="256"/>
      <c r="O16" s="262"/>
      <c r="P16" s="256"/>
      <c r="Q16" s="260"/>
      <c r="R16" s="256" t="s">
        <v>2231</v>
      </c>
      <c r="S16" s="256"/>
      <c r="T16" s="256"/>
      <c r="U16" s="256"/>
      <c r="V16" s="256" t="s">
        <v>2232</v>
      </c>
      <c r="W16" s="256"/>
      <c r="X16" s="256"/>
      <c r="Y16" s="256"/>
      <c r="Z16" s="256"/>
      <c r="AA16" s="256"/>
      <c r="AB16" s="256"/>
      <c r="AC16" s="6"/>
    </row>
    <row r="17" spans="1:29">
      <c r="A17" s="260"/>
      <c r="B17" s="256" t="s">
        <v>1797</v>
      </c>
      <c r="C17" s="256"/>
      <c r="D17" s="256"/>
      <c r="E17" s="256"/>
      <c r="F17" s="256"/>
      <c r="G17" s="256"/>
      <c r="H17" s="256"/>
      <c r="I17" s="256"/>
      <c r="J17" s="256" t="s">
        <v>1798</v>
      </c>
      <c r="K17" s="256"/>
      <c r="L17" s="256"/>
      <c r="M17" s="256"/>
      <c r="N17" s="256"/>
      <c r="O17" s="262"/>
      <c r="P17" s="256"/>
      <c r="Q17" s="260"/>
      <c r="R17" s="256" t="s">
        <v>2233</v>
      </c>
      <c r="S17" s="256"/>
      <c r="T17" s="256"/>
      <c r="U17" s="256"/>
      <c r="V17" s="256" t="s">
        <v>2234</v>
      </c>
      <c r="W17" s="256"/>
      <c r="X17" s="256"/>
      <c r="Y17" s="256"/>
      <c r="Z17" s="256"/>
      <c r="AA17" s="256"/>
      <c r="AB17" s="256"/>
      <c r="AC17" s="6"/>
    </row>
    <row r="18" spans="1:29">
      <c r="A18" s="260"/>
      <c r="B18" s="256" t="s">
        <v>1799</v>
      </c>
      <c r="C18" s="256"/>
      <c r="D18" s="256"/>
      <c r="E18" s="256"/>
      <c r="F18" s="256"/>
      <c r="G18" s="256"/>
      <c r="H18" s="256"/>
      <c r="I18" s="256"/>
      <c r="J18" s="256" t="s">
        <v>1800</v>
      </c>
      <c r="K18" s="256"/>
      <c r="L18" s="256"/>
      <c r="M18" s="256"/>
      <c r="N18" s="256"/>
      <c r="O18" s="262"/>
      <c r="P18" s="256"/>
      <c r="Q18" s="260"/>
      <c r="R18" s="256" t="s">
        <v>1801</v>
      </c>
      <c r="S18" s="256"/>
      <c r="T18" s="256"/>
      <c r="U18" s="256"/>
      <c r="V18" s="256" t="s">
        <v>2235</v>
      </c>
      <c r="W18" s="256"/>
      <c r="X18" s="256"/>
      <c r="Y18" s="256"/>
      <c r="Z18" s="256"/>
      <c r="AA18" s="256"/>
      <c r="AB18" s="256"/>
      <c r="AC18" s="6"/>
    </row>
    <row r="19" spans="1:29">
      <c r="A19" s="260"/>
      <c r="B19" s="256" t="s">
        <v>1802</v>
      </c>
      <c r="C19" s="256"/>
      <c r="D19" s="256"/>
      <c r="E19" s="256"/>
      <c r="F19" s="256"/>
      <c r="G19" s="256"/>
      <c r="H19" s="256"/>
      <c r="I19" s="256"/>
      <c r="J19" s="256" t="s">
        <v>1803</v>
      </c>
      <c r="K19" s="256"/>
      <c r="L19" s="256"/>
      <c r="M19" s="256"/>
      <c r="N19" s="256"/>
      <c r="O19" s="262"/>
      <c r="P19" s="256"/>
      <c r="Q19" s="260"/>
      <c r="R19" s="256" t="s">
        <v>2236</v>
      </c>
      <c r="S19" s="256"/>
      <c r="T19" s="256"/>
      <c r="U19" s="256"/>
      <c r="V19" s="256" t="s">
        <v>2237</v>
      </c>
      <c r="W19" s="256"/>
      <c r="X19" s="256"/>
      <c r="Y19" s="256"/>
      <c r="Z19" s="256"/>
      <c r="AA19" s="256"/>
      <c r="AB19" s="256"/>
      <c r="AC19" s="6"/>
    </row>
    <row r="20" spans="1:29">
      <c r="A20" s="260"/>
      <c r="B20" s="256" t="s">
        <v>1804</v>
      </c>
      <c r="C20" s="256"/>
      <c r="D20" s="256"/>
      <c r="E20" s="256"/>
      <c r="F20" s="256"/>
      <c r="G20" s="256"/>
      <c r="H20" s="256"/>
      <c r="I20" s="256"/>
      <c r="J20" s="256" t="s">
        <v>1805</v>
      </c>
      <c r="K20" s="256"/>
      <c r="L20" s="256"/>
      <c r="M20" s="256"/>
      <c r="N20" s="256"/>
      <c r="O20" s="262"/>
      <c r="P20" s="256"/>
      <c r="Q20" s="260"/>
      <c r="R20" s="256" t="s">
        <v>2238</v>
      </c>
      <c r="S20" s="256"/>
      <c r="T20" s="256"/>
      <c r="U20" s="256"/>
      <c r="V20" s="256" t="s">
        <v>2239</v>
      </c>
      <c r="W20" s="256"/>
      <c r="X20" s="256"/>
      <c r="Y20" s="256"/>
      <c r="Z20" s="256"/>
      <c r="AA20" s="256"/>
      <c r="AB20" s="256"/>
      <c r="AC20" s="6"/>
    </row>
    <row r="21" spans="1:29">
      <c r="A21" s="260"/>
      <c r="B21" s="267" t="s">
        <v>1806</v>
      </c>
      <c r="C21" s="256"/>
      <c r="E21" s="256"/>
      <c r="F21" s="256"/>
      <c r="G21" s="256"/>
      <c r="H21" s="256"/>
      <c r="I21" s="256"/>
      <c r="J21" s="256" t="s">
        <v>1807</v>
      </c>
      <c r="K21" s="256"/>
      <c r="L21" s="256"/>
      <c r="M21" s="256"/>
      <c r="N21" s="256"/>
      <c r="O21" s="262"/>
      <c r="P21" s="256"/>
      <c r="Q21" s="260"/>
      <c r="R21" s="256" t="s">
        <v>2240</v>
      </c>
      <c r="S21" s="256"/>
      <c r="T21" s="256"/>
      <c r="U21" s="256"/>
      <c r="V21" s="256"/>
      <c r="W21" s="256"/>
      <c r="X21" s="256"/>
      <c r="Y21" s="256"/>
      <c r="Z21" s="256"/>
      <c r="AA21" s="256"/>
      <c r="AB21" s="256"/>
      <c r="AC21" s="6"/>
    </row>
    <row r="22" spans="1:29">
      <c r="A22" s="260"/>
      <c r="B22" s="256" t="s">
        <v>1808</v>
      </c>
      <c r="C22" s="256"/>
      <c r="D22" s="256"/>
      <c r="E22" s="256"/>
      <c r="F22" s="256"/>
      <c r="G22" s="256"/>
      <c r="H22" s="256"/>
      <c r="I22" s="256"/>
      <c r="J22" s="256" t="s">
        <v>1809</v>
      </c>
      <c r="K22" s="256"/>
      <c r="L22" s="256"/>
      <c r="M22" s="256"/>
      <c r="N22" s="256"/>
      <c r="O22" s="262"/>
      <c r="P22" s="256"/>
      <c r="Q22" s="260"/>
      <c r="R22" s="256" t="s">
        <v>2241</v>
      </c>
      <c r="S22" s="256"/>
      <c r="T22" s="256"/>
      <c r="U22" s="256"/>
      <c r="V22" s="256" t="s">
        <v>2242</v>
      </c>
      <c r="W22" s="256"/>
      <c r="X22" s="256"/>
      <c r="Y22" s="256"/>
      <c r="Z22" s="256"/>
      <c r="AA22" s="256"/>
      <c r="AB22" s="256"/>
      <c r="AC22" s="6"/>
    </row>
    <row r="23" spans="1:29">
      <c r="A23" s="260"/>
      <c r="B23" s="256" t="s">
        <v>1810</v>
      </c>
      <c r="C23" s="256"/>
      <c r="D23" s="256"/>
      <c r="E23" s="256"/>
      <c r="F23" s="256"/>
      <c r="G23" s="256"/>
      <c r="H23" s="256"/>
      <c r="I23" s="256"/>
      <c r="J23" s="256" t="s">
        <v>1811</v>
      </c>
      <c r="K23" s="256"/>
      <c r="L23" s="256"/>
      <c r="M23" s="256"/>
      <c r="N23" s="256"/>
      <c r="O23" s="262"/>
      <c r="P23" s="256"/>
      <c r="Q23" s="260"/>
      <c r="R23" s="256" t="s">
        <v>2243</v>
      </c>
      <c r="S23" s="256"/>
      <c r="T23" s="256"/>
      <c r="U23" s="256"/>
      <c r="V23" s="256" t="s">
        <v>2244</v>
      </c>
      <c r="W23" s="256"/>
      <c r="X23" s="256"/>
      <c r="Y23" s="256"/>
      <c r="Z23" s="256"/>
      <c r="AA23" s="256"/>
      <c r="AB23" s="256"/>
      <c r="AC23" s="6"/>
    </row>
    <row r="24" spans="1:29">
      <c r="A24" s="260"/>
      <c r="B24" s="267" t="s">
        <v>1812</v>
      </c>
      <c r="C24" s="256"/>
      <c r="E24" s="256"/>
      <c r="F24" s="256"/>
      <c r="G24" s="256"/>
      <c r="H24" s="256"/>
      <c r="I24" s="256"/>
      <c r="J24" s="256" t="s">
        <v>1813</v>
      </c>
      <c r="K24" s="256"/>
      <c r="L24" s="256"/>
      <c r="M24" s="256"/>
      <c r="N24" s="256"/>
      <c r="O24" s="262"/>
      <c r="P24" s="256"/>
      <c r="Q24" s="260"/>
      <c r="R24" s="256" t="s">
        <v>2245</v>
      </c>
      <c r="S24" s="256"/>
      <c r="T24" s="256"/>
      <c r="U24" s="256"/>
      <c r="V24" s="256" t="s">
        <v>2246</v>
      </c>
      <c r="W24" s="256"/>
      <c r="X24" s="256"/>
      <c r="Y24" s="256"/>
      <c r="Z24" s="256"/>
      <c r="AA24" s="256"/>
      <c r="AB24" s="256"/>
      <c r="AC24" s="6"/>
    </row>
    <row r="25" spans="1:29">
      <c r="A25" s="260"/>
      <c r="B25" s="256" t="s">
        <v>1814</v>
      </c>
      <c r="C25" s="256"/>
      <c r="D25" s="256"/>
      <c r="E25" s="256"/>
      <c r="F25" s="256"/>
      <c r="G25" s="256"/>
      <c r="H25" s="256"/>
      <c r="I25" s="256"/>
      <c r="J25" s="256" t="s">
        <v>1815</v>
      </c>
      <c r="K25" s="256"/>
      <c r="L25" s="256"/>
      <c r="M25" s="256"/>
      <c r="N25" s="256"/>
      <c r="O25" s="262"/>
      <c r="P25" s="256"/>
      <c r="Q25" s="260"/>
      <c r="R25" s="256" t="s">
        <v>2247</v>
      </c>
      <c r="S25" s="256"/>
      <c r="T25" s="256"/>
      <c r="U25" s="256"/>
      <c r="V25" s="256" t="s">
        <v>320</v>
      </c>
      <c r="W25" s="256"/>
      <c r="X25" s="256"/>
      <c r="Y25" s="256"/>
      <c r="Z25" s="256"/>
      <c r="AA25" s="256"/>
      <c r="AB25" s="256"/>
      <c r="AC25" s="6"/>
    </row>
    <row r="26" spans="1:29">
      <c r="A26" s="260"/>
      <c r="B26" s="256" t="s">
        <v>1816</v>
      </c>
      <c r="C26" s="256"/>
      <c r="D26" s="256"/>
      <c r="E26" s="256"/>
      <c r="F26" s="256"/>
      <c r="G26" s="256"/>
      <c r="H26" s="256"/>
      <c r="I26" s="256"/>
      <c r="J26" s="256" t="s">
        <v>1817</v>
      </c>
      <c r="K26" s="256"/>
      <c r="L26" s="256"/>
      <c r="M26" s="256"/>
      <c r="N26" s="256"/>
      <c r="O26" s="262"/>
      <c r="P26" s="256"/>
      <c r="Q26" s="260"/>
      <c r="R26" s="256" t="s">
        <v>2248</v>
      </c>
      <c r="S26" s="256"/>
      <c r="T26" s="256"/>
      <c r="U26" s="256"/>
      <c r="V26" s="256"/>
      <c r="W26" s="256"/>
      <c r="X26" s="256"/>
      <c r="Y26" s="256"/>
      <c r="Z26" s="256"/>
      <c r="AA26" s="256"/>
      <c r="AB26" s="256"/>
      <c r="AC26" s="6"/>
    </row>
    <row r="27" spans="1:29">
      <c r="A27" s="260"/>
      <c r="B27" s="267" t="s">
        <v>1818</v>
      </c>
      <c r="C27" s="256"/>
      <c r="E27" s="256"/>
      <c r="F27" s="256"/>
      <c r="G27" s="256"/>
      <c r="H27" s="256"/>
      <c r="I27" s="256"/>
      <c r="J27" s="256" t="s">
        <v>1819</v>
      </c>
      <c r="K27" s="256"/>
      <c r="L27" s="256"/>
      <c r="M27" s="256"/>
      <c r="N27" s="256"/>
      <c r="O27" s="262"/>
      <c r="P27" s="256"/>
      <c r="Q27" s="260"/>
      <c r="R27" s="256" t="s">
        <v>319</v>
      </c>
      <c r="S27" s="256"/>
      <c r="T27" s="256"/>
      <c r="U27" s="256"/>
      <c r="V27" s="256"/>
      <c r="W27" s="256"/>
      <c r="X27" s="256"/>
      <c r="Y27" s="256"/>
      <c r="Z27" s="256"/>
      <c r="AA27" s="256"/>
      <c r="AB27" s="256"/>
      <c r="AC27" s="6"/>
    </row>
    <row r="28" spans="1:29">
      <c r="A28" s="260"/>
      <c r="B28" s="256" t="s">
        <v>1820</v>
      </c>
      <c r="C28" s="256"/>
      <c r="D28" s="256"/>
      <c r="E28" s="256"/>
      <c r="F28" s="256"/>
      <c r="G28" s="256"/>
      <c r="H28" s="256"/>
      <c r="I28" s="256"/>
      <c r="J28" s="256" t="s">
        <v>1821</v>
      </c>
      <c r="K28" s="256"/>
      <c r="L28" s="256"/>
      <c r="M28" s="256"/>
      <c r="N28" s="256"/>
      <c r="O28" s="262"/>
      <c r="P28" s="256"/>
      <c r="Q28" s="260"/>
      <c r="R28" s="256"/>
      <c r="S28" s="256"/>
      <c r="T28" s="256"/>
      <c r="U28" s="256"/>
      <c r="V28" s="256"/>
      <c r="W28" s="256"/>
      <c r="X28" s="256"/>
      <c r="Y28" s="256"/>
      <c r="Z28" s="256"/>
      <c r="AA28" s="256"/>
      <c r="AB28" s="256"/>
      <c r="AC28" s="6"/>
    </row>
    <row r="29" spans="1:29">
      <c r="A29" s="264"/>
      <c r="B29" s="265"/>
      <c r="C29" s="265"/>
      <c r="D29" s="265"/>
      <c r="E29" s="265"/>
      <c r="F29" s="265"/>
      <c r="G29" s="265"/>
      <c r="H29" s="265"/>
      <c r="I29" s="265"/>
      <c r="J29" s="265"/>
      <c r="K29" s="265"/>
      <c r="L29" s="265"/>
      <c r="M29" s="265"/>
      <c r="N29" s="265"/>
      <c r="O29" s="266"/>
      <c r="P29" s="256"/>
      <c r="Q29" s="264"/>
      <c r="R29" s="265"/>
      <c r="S29" s="265"/>
      <c r="T29" s="265"/>
      <c r="U29" s="265"/>
      <c r="V29" s="265"/>
      <c r="W29" s="265"/>
      <c r="X29" s="265"/>
      <c r="Y29" s="265"/>
      <c r="Z29" s="265"/>
      <c r="AA29" s="265"/>
      <c r="AB29" s="265"/>
      <c r="AC29" s="9"/>
    </row>
    <row r="30" spans="1:29">
      <c r="A30" s="260"/>
      <c r="B30" s="256"/>
      <c r="C30" s="260"/>
      <c r="D30" s="256"/>
      <c r="E30" s="256"/>
      <c r="F30" s="256"/>
      <c r="G30" s="256"/>
      <c r="H30" s="256"/>
      <c r="I30" s="256"/>
      <c r="J30" s="256"/>
      <c r="K30" s="260"/>
      <c r="L30" s="256"/>
      <c r="M30" s="260"/>
      <c r="N30" s="256"/>
      <c r="O30" s="262"/>
      <c r="P30" s="256"/>
      <c r="Q30" s="260"/>
      <c r="R30" s="256"/>
      <c r="S30" s="260"/>
      <c r="T30" s="256"/>
      <c r="U30" s="260"/>
      <c r="V30" s="256"/>
      <c r="W30" s="260"/>
      <c r="X30" s="256"/>
      <c r="Y30" s="260"/>
      <c r="Z30" s="256"/>
      <c r="AA30" s="260"/>
      <c r="AB30" s="256"/>
      <c r="AC30" s="6"/>
    </row>
    <row r="31" spans="1:29">
      <c r="A31" s="260"/>
      <c r="B31" s="268" t="s">
        <v>752</v>
      </c>
      <c r="C31" s="260"/>
      <c r="D31" s="256"/>
      <c r="E31" s="256"/>
      <c r="F31" s="256"/>
      <c r="G31" s="256"/>
      <c r="H31" s="268" t="s">
        <v>1576</v>
      </c>
      <c r="I31" s="256"/>
      <c r="J31" s="256"/>
      <c r="K31" s="260"/>
      <c r="L31" s="268" t="s">
        <v>1015</v>
      </c>
      <c r="M31" s="260"/>
      <c r="N31" s="268" t="s">
        <v>1822</v>
      </c>
      <c r="O31" s="262"/>
      <c r="P31" s="256"/>
      <c r="Q31" s="260"/>
      <c r="R31" s="268" t="s">
        <v>1823</v>
      </c>
      <c r="S31" s="260"/>
      <c r="T31" s="268" t="s">
        <v>1824</v>
      </c>
      <c r="U31" s="260"/>
      <c r="V31" s="268" t="s">
        <v>1825</v>
      </c>
      <c r="W31" s="260"/>
      <c r="X31" s="268" t="s">
        <v>1015</v>
      </c>
      <c r="Y31" s="260"/>
      <c r="Z31" s="256"/>
      <c r="AA31" s="260"/>
      <c r="AB31" s="268" t="s">
        <v>752</v>
      </c>
      <c r="AC31" s="6"/>
    </row>
    <row r="32" spans="1:29">
      <c r="A32" s="260"/>
      <c r="B32" s="256" t="s">
        <v>753</v>
      </c>
      <c r="C32" s="260"/>
      <c r="D32" s="256"/>
      <c r="E32" s="256"/>
      <c r="F32" s="256"/>
      <c r="G32" s="256"/>
      <c r="H32" s="256"/>
      <c r="I32" s="256"/>
      <c r="J32" s="256"/>
      <c r="K32" s="260"/>
      <c r="L32" s="268" t="s">
        <v>1018</v>
      </c>
      <c r="M32" s="260"/>
      <c r="N32" s="256"/>
      <c r="O32" s="262"/>
      <c r="P32" s="256"/>
      <c r="Q32" s="260"/>
      <c r="R32" s="256"/>
      <c r="S32" s="260"/>
      <c r="T32" s="256"/>
      <c r="U32" s="260"/>
      <c r="V32" s="256"/>
      <c r="W32" s="260"/>
      <c r="X32" s="268" t="s">
        <v>1019</v>
      </c>
      <c r="Y32" s="260"/>
      <c r="Z32" s="256"/>
      <c r="AA32" s="260"/>
      <c r="AB32" s="256" t="s">
        <v>753</v>
      </c>
      <c r="AC32" s="6"/>
    </row>
    <row r="33" spans="1:29">
      <c r="A33" s="260"/>
      <c r="B33" s="256"/>
      <c r="C33" s="260"/>
      <c r="D33" s="256"/>
      <c r="E33" s="256"/>
      <c r="F33" s="256"/>
      <c r="G33" s="256"/>
      <c r="H33" s="268" t="s">
        <v>739</v>
      </c>
      <c r="I33" s="256"/>
      <c r="J33" s="256"/>
      <c r="K33" s="260"/>
      <c r="L33" s="268" t="s">
        <v>2508</v>
      </c>
      <c r="M33" s="260"/>
      <c r="N33" s="268" t="s">
        <v>675</v>
      </c>
      <c r="O33" s="262"/>
      <c r="P33" s="256"/>
      <c r="Q33" s="260"/>
      <c r="R33" s="268" t="s">
        <v>741</v>
      </c>
      <c r="S33" s="260"/>
      <c r="T33" s="268" t="s">
        <v>2507</v>
      </c>
      <c r="U33" s="260"/>
      <c r="V33" s="268" t="s">
        <v>1580</v>
      </c>
      <c r="W33" s="260"/>
      <c r="X33" s="268" t="s">
        <v>1581</v>
      </c>
      <c r="Y33" s="260"/>
      <c r="Z33" s="256"/>
      <c r="AA33" s="260"/>
      <c r="AB33" s="256"/>
      <c r="AC33" s="6"/>
    </row>
    <row r="34" spans="1:29">
      <c r="A34" s="264"/>
      <c r="B34" s="265"/>
      <c r="C34" s="264"/>
      <c r="D34" s="265"/>
      <c r="E34" s="265"/>
      <c r="F34" s="265"/>
      <c r="G34" s="265"/>
      <c r="H34" s="265"/>
      <c r="I34" s="265"/>
      <c r="J34" s="265"/>
      <c r="K34" s="264"/>
      <c r="L34" s="265"/>
      <c r="M34" s="264"/>
      <c r="N34" s="265"/>
      <c r="O34" s="266"/>
      <c r="P34" s="256"/>
      <c r="Q34" s="264"/>
      <c r="R34" s="265"/>
      <c r="S34" s="264"/>
      <c r="T34" s="265"/>
      <c r="U34" s="264"/>
      <c r="V34" s="265"/>
      <c r="W34" s="264"/>
      <c r="X34" s="265"/>
      <c r="Y34" s="264"/>
      <c r="Z34" s="265"/>
      <c r="AA34" s="264"/>
      <c r="AB34" s="265"/>
      <c r="AC34" s="9"/>
    </row>
    <row r="35" spans="1:29">
      <c r="A35" s="260"/>
      <c r="B35" s="269" t="s">
        <v>676</v>
      </c>
      <c r="C35" s="260"/>
      <c r="D35" s="256"/>
      <c r="E35" s="256"/>
      <c r="F35" s="256" t="s">
        <v>1826</v>
      </c>
      <c r="G35" s="256"/>
      <c r="H35" s="256"/>
      <c r="I35" s="256"/>
      <c r="J35" s="256"/>
      <c r="K35" s="270"/>
      <c r="L35" s="271"/>
      <c r="M35" s="270"/>
      <c r="N35" s="271"/>
      <c r="O35" s="272"/>
      <c r="P35" s="256"/>
      <c r="Q35" s="271"/>
      <c r="R35" s="271"/>
      <c r="S35" s="270"/>
      <c r="T35" s="271"/>
      <c r="U35" s="270"/>
      <c r="V35" s="271"/>
      <c r="W35" s="186"/>
      <c r="X35" s="187"/>
      <c r="Y35" s="260"/>
      <c r="Z35" s="256"/>
      <c r="AA35" s="260"/>
      <c r="AB35" s="269" t="s">
        <v>676</v>
      </c>
      <c r="AC35" s="6"/>
    </row>
    <row r="36" spans="1:29">
      <c r="A36" s="260"/>
      <c r="B36" s="269" t="s">
        <v>677</v>
      </c>
      <c r="C36" s="260"/>
      <c r="D36" s="256" t="s">
        <v>1827</v>
      </c>
      <c r="E36" s="256" t="s">
        <v>1828</v>
      </c>
      <c r="F36" s="256"/>
      <c r="G36" s="256"/>
      <c r="H36" s="256"/>
      <c r="I36" s="256"/>
      <c r="J36" s="256"/>
      <c r="K36" s="260"/>
      <c r="L36" s="142"/>
      <c r="M36" s="144"/>
      <c r="N36" s="142"/>
      <c r="O36" s="262"/>
      <c r="P36" s="256"/>
      <c r="Q36" s="260"/>
      <c r="R36" s="142"/>
      <c r="S36" s="144"/>
      <c r="T36" s="142"/>
      <c r="U36" s="144"/>
      <c r="V36" s="142"/>
      <c r="W36" s="144"/>
      <c r="X36" s="142">
        <f>SUM(L36:U36)</f>
        <v>0</v>
      </c>
      <c r="Y36" s="144"/>
      <c r="Z36" s="256" t="s">
        <v>1827</v>
      </c>
      <c r="AA36" s="260"/>
      <c r="AB36" s="269" t="s">
        <v>677</v>
      </c>
      <c r="AC36" s="6"/>
    </row>
    <row r="37" spans="1:29">
      <c r="A37" s="260"/>
      <c r="B37" s="269" t="s">
        <v>678</v>
      </c>
      <c r="C37" s="260"/>
      <c r="D37" s="256" t="s">
        <v>1829</v>
      </c>
      <c r="E37" s="256" t="s">
        <v>1830</v>
      </c>
      <c r="F37" s="256"/>
      <c r="G37" s="256"/>
      <c r="H37" s="256"/>
      <c r="I37" s="256"/>
      <c r="J37" s="256"/>
      <c r="K37" s="260"/>
      <c r="L37" s="142"/>
      <c r="M37" s="144"/>
      <c r="N37" s="142"/>
      <c r="O37" s="262"/>
      <c r="P37" s="256"/>
      <c r="Q37" s="260"/>
      <c r="R37" s="142"/>
      <c r="S37" s="144"/>
      <c r="T37" s="142"/>
      <c r="U37" s="144"/>
      <c r="V37" s="142"/>
      <c r="W37" s="144"/>
      <c r="X37" s="142"/>
      <c r="Y37" s="144"/>
      <c r="Z37" s="256" t="s">
        <v>1829</v>
      </c>
      <c r="AA37" s="260"/>
      <c r="AB37" s="269" t="s">
        <v>678</v>
      </c>
      <c r="AC37" s="6"/>
    </row>
    <row r="38" spans="1:29">
      <c r="A38" s="260"/>
      <c r="B38" s="269" t="s">
        <v>679</v>
      </c>
      <c r="C38" s="260"/>
      <c r="D38" s="256" t="s">
        <v>1831</v>
      </c>
      <c r="E38" s="256" t="s">
        <v>1832</v>
      </c>
      <c r="F38" s="256"/>
      <c r="G38" s="256"/>
      <c r="H38" s="256"/>
      <c r="I38" s="256"/>
      <c r="J38" s="256"/>
      <c r="K38" s="260"/>
      <c r="L38" s="142"/>
      <c r="M38" s="144"/>
      <c r="N38" s="142"/>
      <c r="O38" s="262"/>
      <c r="P38" s="256"/>
      <c r="Q38" s="260"/>
      <c r="R38" s="142"/>
      <c r="S38" s="144"/>
      <c r="T38" s="142"/>
      <c r="U38" s="144"/>
      <c r="V38" s="142"/>
      <c r="W38" s="144"/>
      <c r="X38" s="142">
        <f>SUM(L38,N38,-R38)</f>
        <v>0</v>
      </c>
      <c r="Y38" s="144"/>
      <c r="Z38" s="256" t="s">
        <v>1831</v>
      </c>
      <c r="AA38" s="260"/>
      <c r="AB38" s="269" t="s">
        <v>679</v>
      </c>
      <c r="AC38" s="6"/>
    </row>
    <row r="39" spans="1:29">
      <c r="A39" s="260"/>
      <c r="B39" s="269" t="s">
        <v>680</v>
      </c>
      <c r="C39" s="260"/>
      <c r="D39" s="256"/>
      <c r="E39" s="256" t="s">
        <v>1833</v>
      </c>
      <c r="F39" s="256"/>
      <c r="G39" s="256"/>
      <c r="H39" s="256"/>
      <c r="I39" s="256"/>
      <c r="J39" s="256"/>
      <c r="K39" s="260"/>
      <c r="L39" s="142">
        <f>SUM(L36:L38)</f>
        <v>0</v>
      </c>
      <c r="M39" s="144"/>
      <c r="N39" s="142">
        <f>SUM(N36:N38)</f>
        <v>0</v>
      </c>
      <c r="O39" s="262"/>
      <c r="P39" s="256"/>
      <c r="Q39" s="260"/>
      <c r="R39" s="142">
        <f>SUM(R36:R38)</f>
        <v>0</v>
      </c>
      <c r="S39" s="144"/>
      <c r="T39" s="142">
        <f>SUM(T36:T38)</f>
        <v>0</v>
      </c>
      <c r="U39" s="144"/>
      <c r="V39" s="142">
        <f>SUM(V36:V38)</f>
        <v>0</v>
      </c>
      <c r="W39" s="144"/>
      <c r="X39" s="142">
        <f>SUM(X36:X38)</f>
        <v>0</v>
      </c>
      <c r="Y39" s="144"/>
      <c r="Z39" s="256"/>
      <c r="AA39" s="260"/>
      <c r="AB39" s="269" t="s">
        <v>680</v>
      </c>
      <c r="AC39" s="6"/>
    </row>
    <row r="40" spans="1:29">
      <c r="A40" s="260"/>
      <c r="B40" s="269" t="s">
        <v>681</v>
      </c>
      <c r="C40" s="260"/>
      <c r="D40" s="256"/>
      <c r="E40" s="256"/>
      <c r="F40" s="256" t="s">
        <v>1834</v>
      </c>
      <c r="G40" s="256"/>
      <c r="H40" s="256"/>
      <c r="I40" s="256"/>
      <c r="J40" s="256"/>
      <c r="K40" s="270"/>
      <c r="L40" s="271"/>
      <c r="M40" s="270"/>
      <c r="N40" s="271"/>
      <c r="O40" s="272"/>
      <c r="P40" s="256"/>
      <c r="Q40" s="271"/>
      <c r="R40" s="187"/>
      <c r="S40" s="186"/>
      <c r="T40" s="187"/>
      <c r="U40" s="186"/>
      <c r="V40" s="187"/>
      <c r="W40" s="186"/>
      <c r="X40" s="187"/>
      <c r="Y40" s="144"/>
      <c r="Z40" s="256"/>
      <c r="AA40" s="260"/>
      <c r="AB40" s="269" t="s">
        <v>681</v>
      </c>
      <c r="AC40" s="6"/>
    </row>
    <row r="41" spans="1:29">
      <c r="A41" s="260"/>
      <c r="B41" s="269" t="s">
        <v>682</v>
      </c>
      <c r="C41" s="260"/>
      <c r="D41" s="256"/>
      <c r="E41" s="256" t="s">
        <v>1835</v>
      </c>
      <c r="F41" s="256"/>
      <c r="G41" s="256"/>
      <c r="H41" s="256"/>
      <c r="I41" s="256"/>
      <c r="J41" s="256"/>
      <c r="K41" s="270"/>
      <c r="L41" s="271"/>
      <c r="M41" s="270"/>
      <c r="N41" s="271"/>
      <c r="O41" s="272"/>
      <c r="P41" s="256"/>
      <c r="Q41" s="271"/>
      <c r="R41" s="187"/>
      <c r="S41" s="186"/>
      <c r="T41" s="187"/>
      <c r="U41" s="186"/>
      <c r="V41" s="187"/>
      <c r="W41" s="186"/>
      <c r="X41" s="187"/>
      <c r="Y41" s="144"/>
      <c r="Z41" s="256"/>
      <c r="AA41" s="260"/>
      <c r="AB41" s="269" t="s">
        <v>682</v>
      </c>
      <c r="AC41" s="6"/>
    </row>
    <row r="42" spans="1:29">
      <c r="A42" s="260"/>
      <c r="B42" s="269" t="s">
        <v>683</v>
      </c>
      <c r="C42" s="260"/>
      <c r="D42" s="256" t="s">
        <v>1836</v>
      </c>
      <c r="E42" s="256" t="s">
        <v>1837</v>
      </c>
      <c r="F42" s="256"/>
      <c r="G42" s="256"/>
      <c r="H42" s="256"/>
      <c r="I42" s="256"/>
      <c r="J42" s="256"/>
      <c r="K42" s="260"/>
      <c r="L42" s="142"/>
      <c r="M42" s="144"/>
      <c r="N42" s="142"/>
      <c r="O42" s="262"/>
      <c r="P42" s="256"/>
      <c r="Q42" s="260"/>
      <c r="R42" s="142"/>
      <c r="S42" s="144"/>
      <c r="T42" s="142"/>
      <c r="U42" s="144"/>
      <c r="V42" s="142"/>
      <c r="W42" s="144"/>
      <c r="X42" s="142"/>
      <c r="Y42" s="144"/>
      <c r="Z42" s="256" t="s">
        <v>1836</v>
      </c>
      <c r="AA42" s="260"/>
      <c r="AB42" s="269" t="s">
        <v>683</v>
      </c>
      <c r="AC42" s="6"/>
    </row>
    <row r="43" spans="1:29">
      <c r="A43" s="260"/>
      <c r="B43" s="269" t="s">
        <v>684</v>
      </c>
      <c r="C43" s="260"/>
      <c r="D43" s="256" t="s">
        <v>1838</v>
      </c>
      <c r="E43" s="256" t="s">
        <v>1839</v>
      </c>
      <c r="F43" s="256"/>
      <c r="G43" s="256"/>
      <c r="H43" s="256"/>
      <c r="I43" s="256"/>
      <c r="J43" s="256"/>
      <c r="K43" s="260"/>
      <c r="L43" s="142"/>
      <c r="M43" s="144"/>
      <c r="N43" s="142"/>
      <c r="O43" s="262"/>
      <c r="P43" s="256"/>
      <c r="Q43" s="260"/>
      <c r="R43" s="142"/>
      <c r="S43" s="144"/>
      <c r="T43" s="142"/>
      <c r="U43" s="144"/>
      <c r="V43" s="142"/>
      <c r="W43" s="144"/>
      <c r="X43" s="142"/>
      <c r="Y43" s="144"/>
      <c r="Z43" s="256" t="s">
        <v>1838</v>
      </c>
      <c r="AA43" s="260"/>
      <c r="AB43" s="269" t="s">
        <v>684</v>
      </c>
      <c r="AC43" s="6"/>
    </row>
    <row r="44" spans="1:29">
      <c r="A44" s="260"/>
      <c r="B44" s="269" t="s">
        <v>685</v>
      </c>
      <c r="C44" s="260"/>
      <c r="D44" s="256" t="s">
        <v>1840</v>
      </c>
      <c r="E44" s="256" t="s">
        <v>1841</v>
      </c>
      <c r="F44" s="256"/>
      <c r="G44" s="256"/>
      <c r="H44" s="256"/>
      <c r="I44" s="256"/>
      <c r="J44" s="256"/>
      <c r="K44" s="260"/>
      <c r="L44" s="142"/>
      <c r="M44" s="144"/>
      <c r="N44" s="142"/>
      <c r="O44" s="262"/>
      <c r="P44" s="256"/>
      <c r="Q44" s="260"/>
      <c r="R44" s="142"/>
      <c r="S44" s="144"/>
      <c r="T44" s="142"/>
      <c r="U44" s="144"/>
      <c r="V44" s="142"/>
      <c r="W44" s="144"/>
      <c r="X44" s="142"/>
      <c r="Y44" s="144"/>
      <c r="Z44" s="256" t="s">
        <v>1840</v>
      </c>
      <c r="AA44" s="260"/>
      <c r="AB44" s="269" t="s">
        <v>685</v>
      </c>
      <c r="AC44" s="6"/>
    </row>
    <row r="45" spans="1:29">
      <c r="A45" s="260"/>
      <c r="B45" s="269" t="s">
        <v>686</v>
      </c>
      <c r="C45" s="260"/>
      <c r="D45" s="256" t="s">
        <v>1842</v>
      </c>
      <c r="E45" s="256" t="s">
        <v>1843</v>
      </c>
      <c r="F45" s="256"/>
      <c r="G45" s="256"/>
      <c r="H45" s="256"/>
      <c r="I45" s="256"/>
      <c r="J45" s="256"/>
      <c r="K45" s="260"/>
      <c r="L45" s="142"/>
      <c r="M45" s="144"/>
      <c r="N45" s="142"/>
      <c r="O45" s="262"/>
      <c r="P45" s="256"/>
      <c r="Q45" s="260"/>
      <c r="R45" s="142"/>
      <c r="S45" s="144"/>
      <c r="T45" s="142"/>
      <c r="U45" s="144"/>
      <c r="V45" s="142"/>
      <c r="W45" s="144"/>
      <c r="X45" s="142"/>
      <c r="Y45" s="144"/>
      <c r="Z45" s="256" t="s">
        <v>1842</v>
      </c>
      <c r="AA45" s="260"/>
      <c r="AB45" s="269" t="s">
        <v>686</v>
      </c>
      <c r="AC45" s="6"/>
    </row>
    <row r="46" spans="1:29">
      <c r="A46" s="260"/>
      <c r="B46" s="269" t="s">
        <v>687</v>
      </c>
      <c r="C46" s="260"/>
      <c r="D46" s="256" t="s">
        <v>1844</v>
      </c>
      <c r="E46" s="256" t="s">
        <v>1845</v>
      </c>
      <c r="F46" s="256"/>
      <c r="G46" s="256"/>
      <c r="H46" s="256"/>
      <c r="I46" s="256"/>
      <c r="J46" s="256"/>
      <c r="K46" s="260"/>
      <c r="L46" s="142"/>
      <c r="M46" s="144"/>
      <c r="N46" s="142"/>
      <c r="O46" s="262"/>
      <c r="P46" s="256"/>
      <c r="Q46" s="260"/>
      <c r="R46" s="142"/>
      <c r="S46" s="144"/>
      <c r="T46" s="142"/>
      <c r="U46" s="144"/>
      <c r="V46" s="142"/>
      <c r="W46" s="144"/>
      <c r="X46" s="142">
        <f>SUM(L46,N46,-R46,T46,V46)</f>
        <v>0</v>
      </c>
      <c r="Y46" s="144"/>
      <c r="Z46" s="256" t="s">
        <v>1844</v>
      </c>
      <c r="AA46" s="260"/>
      <c r="AB46" s="269" t="s">
        <v>687</v>
      </c>
      <c r="AC46" s="6"/>
    </row>
    <row r="47" spans="1:29">
      <c r="A47" s="260"/>
      <c r="B47" s="269" t="s">
        <v>688</v>
      </c>
      <c r="C47" s="260"/>
      <c r="D47" s="256" t="s">
        <v>1846</v>
      </c>
      <c r="E47" s="256" t="s">
        <v>1847</v>
      </c>
      <c r="F47" s="256"/>
      <c r="G47" s="256"/>
      <c r="H47" s="256"/>
      <c r="I47" s="256"/>
      <c r="J47" s="256"/>
      <c r="K47" s="260"/>
      <c r="L47" s="142"/>
      <c r="M47" s="144"/>
      <c r="N47" s="142"/>
      <c r="O47" s="262"/>
      <c r="P47" s="256"/>
      <c r="Q47" s="260"/>
      <c r="R47" s="142"/>
      <c r="S47" s="144"/>
      <c r="T47" s="142"/>
      <c r="U47" s="144"/>
      <c r="V47" s="142"/>
      <c r="W47" s="144"/>
      <c r="X47" s="142"/>
      <c r="Y47" s="144"/>
      <c r="Z47" s="256" t="s">
        <v>1846</v>
      </c>
      <c r="AA47" s="260"/>
      <c r="AB47" s="269" t="s">
        <v>688</v>
      </c>
      <c r="AC47" s="6"/>
    </row>
    <row r="48" spans="1:29">
      <c r="A48" s="260"/>
      <c r="B48" s="269" t="s">
        <v>689</v>
      </c>
      <c r="C48" s="260"/>
      <c r="D48" s="256" t="s">
        <v>1848</v>
      </c>
      <c r="E48" s="256" t="s">
        <v>1849</v>
      </c>
      <c r="F48" s="256"/>
      <c r="G48" s="256"/>
      <c r="H48" s="256"/>
      <c r="I48" s="256"/>
      <c r="J48" s="256"/>
      <c r="K48" s="260"/>
      <c r="L48" s="142"/>
      <c r="M48" s="144"/>
      <c r="N48" s="142"/>
      <c r="O48" s="262"/>
      <c r="P48" s="256"/>
      <c r="Q48" s="260"/>
      <c r="R48" s="142"/>
      <c r="S48" s="144"/>
      <c r="T48" s="142"/>
      <c r="U48" s="144"/>
      <c r="V48" s="142"/>
      <c r="W48" s="144"/>
      <c r="X48" s="142"/>
      <c r="Y48" s="144"/>
      <c r="Z48" s="256" t="s">
        <v>1848</v>
      </c>
      <c r="AA48" s="260"/>
      <c r="AB48" s="269" t="s">
        <v>689</v>
      </c>
      <c r="AC48" s="6"/>
    </row>
    <row r="49" spans="1:29">
      <c r="A49" s="260"/>
      <c r="B49" s="269" t="s">
        <v>690</v>
      </c>
      <c r="C49" s="260"/>
      <c r="D49" s="256" t="s">
        <v>1850</v>
      </c>
      <c r="E49" s="256" t="s">
        <v>1851</v>
      </c>
      <c r="F49" s="256"/>
      <c r="G49" s="256"/>
      <c r="H49" s="256"/>
      <c r="I49" s="256"/>
      <c r="J49" s="256"/>
      <c r="K49" s="260"/>
      <c r="L49" s="273"/>
      <c r="M49" s="144"/>
      <c r="N49" s="142"/>
      <c r="O49" s="262"/>
      <c r="P49" s="256"/>
      <c r="Q49" s="260"/>
      <c r="R49" s="142"/>
      <c r="S49" s="144"/>
      <c r="T49" s="142"/>
      <c r="U49" s="144"/>
      <c r="V49" s="142"/>
      <c r="W49" s="144"/>
      <c r="X49" s="142">
        <f>SUM(L49,N49,-R49,T49,V49)</f>
        <v>0</v>
      </c>
      <c r="Y49" s="144"/>
      <c r="Z49" s="256" t="s">
        <v>1850</v>
      </c>
      <c r="AA49" s="260"/>
      <c r="AB49" s="269" t="s">
        <v>690</v>
      </c>
      <c r="AC49" s="6"/>
    </row>
    <row r="50" spans="1:29">
      <c r="A50" s="260"/>
      <c r="B50" s="269" t="s">
        <v>691</v>
      </c>
      <c r="C50" s="260"/>
      <c r="D50" s="256" t="s">
        <v>1852</v>
      </c>
      <c r="E50" s="256" t="s">
        <v>1853</v>
      </c>
      <c r="F50" s="256"/>
      <c r="G50" s="256"/>
      <c r="H50" s="256"/>
      <c r="I50" s="256"/>
      <c r="J50" s="256"/>
      <c r="K50" s="260"/>
      <c r="L50" s="142"/>
      <c r="M50" s="144"/>
      <c r="N50" s="142"/>
      <c r="O50" s="262"/>
      <c r="P50" s="256"/>
      <c r="Q50" s="260"/>
      <c r="R50" s="142"/>
      <c r="S50" s="144"/>
      <c r="T50" s="142"/>
      <c r="U50" s="144"/>
      <c r="V50" s="142"/>
      <c r="W50" s="144"/>
      <c r="X50" s="142"/>
      <c r="Y50" s="144"/>
      <c r="Z50" s="256" t="s">
        <v>1852</v>
      </c>
      <c r="AA50" s="260"/>
      <c r="AB50" s="269" t="s">
        <v>691</v>
      </c>
      <c r="AC50" s="6"/>
    </row>
    <row r="51" spans="1:29">
      <c r="A51" s="260"/>
      <c r="B51" s="269" t="s">
        <v>692</v>
      </c>
      <c r="C51" s="260"/>
      <c r="D51" s="256" t="s">
        <v>1854</v>
      </c>
      <c r="E51" s="256" t="s">
        <v>1855</v>
      </c>
      <c r="F51" s="256"/>
      <c r="G51" s="256"/>
      <c r="H51" s="256"/>
      <c r="I51" s="256"/>
      <c r="J51" s="256"/>
      <c r="K51" s="260"/>
      <c r="L51" s="142"/>
      <c r="M51" s="144"/>
      <c r="N51" s="142"/>
      <c r="O51" s="262"/>
      <c r="P51" s="256"/>
      <c r="Q51" s="260"/>
      <c r="R51" s="142"/>
      <c r="S51" s="144"/>
      <c r="T51" s="142"/>
      <c r="U51" s="144"/>
      <c r="V51" s="142"/>
      <c r="W51" s="144"/>
      <c r="X51" s="142"/>
      <c r="Y51" s="144"/>
      <c r="Z51" s="256" t="s">
        <v>1854</v>
      </c>
      <c r="AA51" s="260"/>
      <c r="AB51" s="269" t="s">
        <v>692</v>
      </c>
      <c r="AC51" s="6"/>
    </row>
    <row r="52" spans="1:29">
      <c r="A52" s="260"/>
      <c r="B52" s="269" t="s">
        <v>693</v>
      </c>
      <c r="C52" s="260"/>
      <c r="D52" s="256" t="s">
        <v>1856</v>
      </c>
      <c r="E52" s="256" t="s">
        <v>1857</v>
      </c>
      <c r="F52" s="256"/>
      <c r="G52" s="256"/>
      <c r="H52" s="256"/>
      <c r="I52" s="256"/>
      <c r="J52" s="256"/>
      <c r="K52" s="260"/>
      <c r="L52" s="142"/>
      <c r="M52" s="144"/>
      <c r="N52" s="142"/>
      <c r="O52" s="262"/>
      <c r="P52" s="256"/>
      <c r="Q52" s="260"/>
      <c r="R52" s="142"/>
      <c r="S52" s="144"/>
      <c r="T52" s="142"/>
      <c r="U52" s="144"/>
      <c r="V52" s="142"/>
      <c r="W52" s="144"/>
      <c r="X52" s="142"/>
      <c r="Y52" s="144"/>
      <c r="Z52" s="256" t="s">
        <v>1856</v>
      </c>
      <c r="AA52" s="260"/>
      <c r="AB52" s="269" t="s">
        <v>693</v>
      </c>
      <c r="AC52" s="6"/>
    </row>
    <row r="53" spans="1:29">
      <c r="A53" s="260"/>
      <c r="B53" s="269" t="s">
        <v>694</v>
      </c>
      <c r="C53" s="260"/>
      <c r="D53" s="256" t="s">
        <v>1858</v>
      </c>
      <c r="E53" s="256" t="s">
        <v>1859</v>
      </c>
      <c r="F53" s="256"/>
      <c r="G53" s="256"/>
      <c r="H53" s="256"/>
      <c r="I53" s="256"/>
      <c r="J53" s="256"/>
      <c r="K53" s="260"/>
      <c r="L53" s="274"/>
      <c r="M53" s="144"/>
      <c r="N53" s="142"/>
      <c r="O53" s="262"/>
      <c r="P53" s="256"/>
      <c r="Q53" s="260"/>
      <c r="R53" s="142"/>
      <c r="S53" s="144"/>
      <c r="T53" s="142"/>
      <c r="U53" s="144"/>
      <c r="V53" s="142"/>
      <c r="W53" s="144"/>
      <c r="X53" s="142"/>
      <c r="Y53" s="144"/>
      <c r="Z53" s="256" t="s">
        <v>1858</v>
      </c>
      <c r="AA53" s="260"/>
      <c r="AB53" s="269" t="s">
        <v>694</v>
      </c>
      <c r="AC53" s="6"/>
    </row>
    <row r="54" spans="1:29">
      <c r="A54" s="260"/>
      <c r="B54" s="269" t="s">
        <v>695</v>
      </c>
      <c r="C54" s="260"/>
      <c r="D54" s="256" t="s">
        <v>1860</v>
      </c>
      <c r="E54" s="256" t="s">
        <v>1861</v>
      </c>
      <c r="F54" s="256"/>
      <c r="G54" s="256"/>
      <c r="H54" s="256"/>
      <c r="I54" s="256"/>
      <c r="J54" s="256"/>
      <c r="K54" s="260"/>
      <c r="L54" s="142"/>
      <c r="M54" s="144"/>
      <c r="N54" s="142"/>
      <c r="O54" s="262"/>
      <c r="P54" s="256"/>
      <c r="Q54" s="260"/>
      <c r="R54" s="142"/>
      <c r="S54" s="144"/>
      <c r="T54" s="142"/>
      <c r="U54" s="144"/>
      <c r="V54" s="142"/>
      <c r="W54" s="144"/>
      <c r="X54" s="142"/>
      <c r="Y54" s="144"/>
      <c r="Z54" s="256" t="s">
        <v>1860</v>
      </c>
      <c r="AA54" s="260"/>
      <c r="AB54" s="269" t="s">
        <v>695</v>
      </c>
      <c r="AC54" s="6"/>
    </row>
    <row r="55" spans="1:29">
      <c r="A55" s="260"/>
      <c r="B55" s="269" t="s">
        <v>696</v>
      </c>
      <c r="C55" s="260"/>
      <c r="D55" s="256" t="s">
        <v>1862</v>
      </c>
      <c r="E55" s="256" t="s">
        <v>1863</v>
      </c>
      <c r="F55" s="256"/>
      <c r="G55" s="256"/>
      <c r="H55" s="256"/>
      <c r="I55" s="256"/>
      <c r="J55" s="256"/>
      <c r="K55" s="260"/>
      <c r="L55" s="142"/>
      <c r="M55" s="144"/>
      <c r="N55" s="142"/>
      <c r="O55" s="262"/>
      <c r="P55" s="256"/>
      <c r="Q55" s="260"/>
      <c r="R55" s="142"/>
      <c r="S55" s="144"/>
      <c r="T55" s="142"/>
      <c r="U55" s="144"/>
      <c r="V55" s="142"/>
      <c r="W55" s="144"/>
      <c r="X55" s="142"/>
      <c r="Y55" s="144"/>
      <c r="Z55" s="256" t="s">
        <v>1862</v>
      </c>
      <c r="AA55" s="260"/>
      <c r="AB55" s="269" t="s">
        <v>696</v>
      </c>
      <c r="AC55" s="6"/>
    </row>
    <row r="56" spans="1:29">
      <c r="A56" s="260"/>
      <c r="B56" s="269" t="s">
        <v>697</v>
      </c>
      <c r="C56" s="260"/>
      <c r="D56" s="256" t="s">
        <v>1864</v>
      </c>
      <c r="E56" s="256" t="s">
        <v>1865</v>
      </c>
      <c r="F56" s="256"/>
      <c r="G56" s="256"/>
      <c r="H56" s="256"/>
      <c r="I56" s="256"/>
      <c r="J56" s="256"/>
      <c r="K56" s="260"/>
      <c r="L56" s="142"/>
      <c r="M56" s="144"/>
      <c r="N56" s="142"/>
      <c r="O56" s="262"/>
      <c r="P56" s="256"/>
      <c r="Q56" s="260"/>
      <c r="R56" s="142"/>
      <c r="S56" s="144"/>
      <c r="T56" s="142"/>
      <c r="U56" s="144"/>
      <c r="V56" s="142"/>
      <c r="W56" s="144"/>
      <c r="X56" s="142"/>
      <c r="Y56" s="144"/>
      <c r="Z56" s="256" t="s">
        <v>1864</v>
      </c>
      <c r="AA56" s="260"/>
      <c r="AB56" s="269" t="s">
        <v>697</v>
      </c>
      <c r="AC56" s="6"/>
    </row>
    <row r="57" spans="1:29">
      <c r="A57" s="260"/>
      <c r="B57" s="269" t="s">
        <v>698</v>
      </c>
      <c r="C57" s="260"/>
      <c r="D57" s="256" t="s">
        <v>1866</v>
      </c>
      <c r="E57" s="256" t="s">
        <v>1867</v>
      </c>
      <c r="F57" s="256"/>
      <c r="G57" s="256"/>
      <c r="H57" s="256"/>
      <c r="I57" s="256"/>
      <c r="J57" s="256"/>
      <c r="K57" s="260"/>
      <c r="L57" s="142"/>
      <c r="M57" s="144"/>
      <c r="N57" s="142"/>
      <c r="O57" s="262"/>
      <c r="P57" s="256"/>
      <c r="Q57" s="260"/>
      <c r="R57" s="142"/>
      <c r="S57" s="144"/>
      <c r="T57" s="142"/>
      <c r="U57" s="144"/>
      <c r="V57" s="142"/>
      <c r="W57" s="144"/>
      <c r="X57" s="142"/>
      <c r="Y57" s="144"/>
      <c r="Z57" s="256" t="s">
        <v>1866</v>
      </c>
      <c r="AA57" s="260"/>
      <c r="AB57" s="269" t="s">
        <v>698</v>
      </c>
      <c r="AC57" s="6"/>
    </row>
    <row r="58" spans="1:29">
      <c r="A58" s="260"/>
      <c r="B58" s="269" t="s">
        <v>699</v>
      </c>
      <c r="C58" s="260"/>
      <c r="D58" s="256" t="s">
        <v>1868</v>
      </c>
      <c r="E58" s="256" t="s">
        <v>1869</v>
      </c>
      <c r="F58" s="256"/>
      <c r="G58" s="256"/>
      <c r="H58" s="256"/>
      <c r="I58" s="256"/>
      <c r="J58" s="256"/>
      <c r="K58" s="260"/>
      <c r="L58" s="275"/>
      <c r="M58" s="144"/>
      <c r="N58" s="142"/>
      <c r="O58" s="262"/>
      <c r="P58" s="256"/>
      <c r="Q58" s="260"/>
      <c r="R58" s="142"/>
      <c r="S58" s="144"/>
      <c r="T58" s="142"/>
      <c r="U58" s="144"/>
      <c r="V58" s="142"/>
      <c r="W58" s="144"/>
      <c r="X58" s="142">
        <f>SUM(L58,N58,-R58,T58,V58)</f>
        <v>0</v>
      </c>
      <c r="Y58" s="144"/>
      <c r="Z58" s="256" t="s">
        <v>1868</v>
      </c>
      <c r="AA58" s="260"/>
      <c r="AB58" s="269" t="s">
        <v>699</v>
      </c>
      <c r="AC58" s="6"/>
    </row>
    <row r="59" spans="1:29">
      <c r="A59" s="260"/>
      <c r="B59" s="269" t="s">
        <v>700</v>
      </c>
      <c r="C59" s="260"/>
      <c r="D59" s="256" t="s">
        <v>1870</v>
      </c>
      <c r="E59" s="256" t="s">
        <v>1871</v>
      </c>
      <c r="F59" s="256"/>
      <c r="G59" s="256"/>
      <c r="H59" s="256"/>
      <c r="I59" s="256"/>
      <c r="J59" s="256"/>
      <c r="K59" s="260"/>
      <c r="L59" s="142"/>
      <c r="M59" s="144"/>
      <c r="N59" s="142"/>
      <c r="O59" s="262"/>
      <c r="P59" s="256"/>
      <c r="Q59" s="260"/>
      <c r="R59" s="142"/>
      <c r="S59" s="144"/>
      <c r="T59" s="142"/>
      <c r="U59" s="144"/>
      <c r="V59" s="142"/>
      <c r="W59" s="144"/>
      <c r="X59" s="142"/>
      <c r="Y59" s="144"/>
      <c r="Z59" s="256" t="s">
        <v>1870</v>
      </c>
      <c r="AA59" s="260"/>
      <c r="AB59" s="269" t="s">
        <v>700</v>
      </c>
      <c r="AC59" s="6"/>
    </row>
    <row r="60" spans="1:29">
      <c r="A60" s="260"/>
      <c r="B60" s="269" t="s">
        <v>701</v>
      </c>
      <c r="C60" s="260"/>
      <c r="D60" s="256"/>
      <c r="E60" s="256" t="s">
        <v>1872</v>
      </c>
      <c r="F60" s="256"/>
      <c r="G60" s="256"/>
      <c r="H60" s="256"/>
      <c r="I60" s="256"/>
      <c r="J60" s="256"/>
      <c r="K60" s="260"/>
      <c r="L60" s="276">
        <f>SUM(L42:L59)</f>
        <v>0</v>
      </c>
      <c r="M60" s="144"/>
      <c r="N60" s="142">
        <f>SUM(N42:N59)</f>
        <v>0</v>
      </c>
      <c r="O60" s="262"/>
      <c r="P60" s="256"/>
      <c r="Q60" s="260"/>
      <c r="R60" s="142">
        <f>SUM(R42:R59)</f>
        <v>0</v>
      </c>
      <c r="S60" s="144"/>
      <c r="T60" s="142">
        <f>SUM(T42:T59)</f>
        <v>0</v>
      </c>
      <c r="U60" s="144"/>
      <c r="V60" s="142">
        <f>SUM(V42:V59)</f>
        <v>0</v>
      </c>
      <c r="W60" s="144"/>
      <c r="X60" s="142">
        <f>SUM(X42:X59)</f>
        <v>0</v>
      </c>
      <c r="Y60" s="144"/>
      <c r="Z60" s="256"/>
      <c r="AA60" s="260"/>
      <c r="AB60" s="269" t="s">
        <v>701</v>
      </c>
      <c r="AC60" s="6"/>
    </row>
    <row r="61" spans="1:29">
      <c r="A61" s="260"/>
      <c r="B61" s="269" t="s">
        <v>702</v>
      </c>
      <c r="C61" s="260"/>
      <c r="D61" s="256"/>
      <c r="E61" s="256" t="s">
        <v>1873</v>
      </c>
      <c r="F61" s="256"/>
      <c r="G61" s="256"/>
      <c r="H61" s="256"/>
      <c r="I61" s="256"/>
      <c r="J61" s="256"/>
      <c r="K61" s="187"/>
      <c r="L61" s="187"/>
      <c r="M61" s="187"/>
      <c r="N61" s="187"/>
      <c r="O61" s="272"/>
      <c r="P61" s="256"/>
      <c r="Q61" s="187"/>
      <c r="R61" s="187"/>
      <c r="S61" s="186"/>
      <c r="T61" s="187"/>
      <c r="U61" s="186"/>
      <c r="V61" s="187"/>
      <c r="W61" s="186"/>
      <c r="X61" s="187"/>
      <c r="Y61" s="144"/>
      <c r="Z61" s="256"/>
      <c r="AA61" s="260"/>
      <c r="AB61" s="269" t="s">
        <v>702</v>
      </c>
      <c r="AC61" s="6"/>
    </row>
    <row r="62" spans="1:29">
      <c r="A62" s="260"/>
      <c r="B62" s="269" t="s">
        <v>703</v>
      </c>
      <c r="C62" s="260"/>
      <c r="D62" s="256" t="s">
        <v>1874</v>
      </c>
      <c r="E62" s="256" t="s">
        <v>1875</v>
      </c>
      <c r="F62" s="256"/>
      <c r="G62" s="256"/>
      <c r="H62" s="256"/>
      <c r="I62" s="256"/>
      <c r="J62" s="256"/>
      <c r="K62" s="260"/>
      <c r="L62" s="142"/>
      <c r="M62" s="144"/>
      <c r="N62" s="142"/>
      <c r="O62" s="262"/>
      <c r="P62" s="256"/>
      <c r="Q62" s="260"/>
      <c r="R62" s="142"/>
      <c r="S62" s="144"/>
      <c r="T62" s="142"/>
      <c r="U62" s="144"/>
      <c r="V62" s="142"/>
      <c r="W62" s="144"/>
      <c r="X62" s="142"/>
      <c r="Y62" s="144"/>
      <c r="Z62" s="256" t="s">
        <v>1874</v>
      </c>
      <c r="AA62" s="260"/>
      <c r="AB62" s="269" t="s">
        <v>703</v>
      </c>
      <c r="AC62" s="6"/>
    </row>
    <row r="63" spans="1:29">
      <c r="A63" s="260"/>
      <c r="B63" s="269" t="s">
        <v>704</v>
      </c>
      <c r="C63" s="260"/>
      <c r="D63" s="256" t="s">
        <v>1876</v>
      </c>
      <c r="E63" s="256" t="s">
        <v>1877</v>
      </c>
      <c r="F63" s="256"/>
      <c r="G63" s="256"/>
      <c r="H63" s="256"/>
      <c r="I63" s="256"/>
      <c r="J63" s="256"/>
      <c r="K63" s="260"/>
      <c r="L63" s="142"/>
      <c r="M63" s="144"/>
      <c r="N63" s="142"/>
      <c r="O63" s="262"/>
      <c r="P63" s="256"/>
      <c r="Q63" s="260"/>
      <c r="R63" s="142"/>
      <c r="S63" s="144"/>
      <c r="T63" s="142"/>
      <c r="U63" s="144"/>
      <c r="V63" s="142"/>
      <c r="W63" s="144"/>
      <c r="X63" s="142"/>
      <c r="Y63" s="144"/>
      <c r="Z63" s="256" t="s">
        <v>1876</v>
      </c>
      <c r="AA63" s="260"/>
      <c r="AB63" s="269" t="s">
        <v>704</v>
      </c>
      <c r="AC63" s="6"/>
    </row>
    <row r="64" spans="1:29">
      <c r="A64" s="260"/>
      <c r="B64" s="269" t="s">
        <v>705</v>
      </c>
      <c r="C64" s="260"/>
      <c r="D64" s="256" t="s">
        <v>1878</v>
      </c>
      <c r="E64" s="256" t="s">
        <v>1879</v>
      </c>
      <c r="F64" s="256"/>
      <c r="G64" s="256"/>
      <c r="H64" s="256"/>
      <c r="I64" s="256"/>
      <c r="J64" s="256"/>
      <c r="K64" s="260"/>
      <c r="L64" s="142"/>
      <c r="M64" s="144"/>
      <c r="N64" s="142"/>
      <c r="O64" s="262"/>
      <c r="P64" s="256"/>
      <c r="Q64" s="260"/>
      <c r="R64" s="142"/>
      <c r="S64" s="144"/>
      <c r="T64" s="142"/>
      <c r="U64" s="144"/>
      <c r="V64" s="142"/>
      <c r="W64" s="144"/>
      <c r="X64" s="142"/>
      <c r="Y64" s="144"/>
      <c r="Z64" s="256" t="s">
        <v>1878</v>
      </c>
      <c r="AA64" s="260"/>
      <c r="AB64" s="269" t="s">
        <v>705</v>
      </c>
      <c r="AC64" s="6"/>
    </row>
    <row r="65" spans="1:29">
      <c r="A65" s="260"/>
      <c r="B65" s="269" t="s">
        <v>706</v>
      </c>
      <c r="C65" s="260"/>
      <c r="D65" s="256" t="s">
        <v>1880</v>
      </c>
      <c r="E65" s="256" t="s">
        <v>1881</v>
      </c>
      <c r="F65" s="256"/>
      <c r="G65" s="256"/>
      <c r="H65" s="256"/>
      <c r="I65" s="256"/>
      <c r="J65" s="256"/>
      <c r="K65" s="260"/>
      <c r="L65" s="142"/>
      <c r="M65" s="144"/>
      <c r="N65" s="142"/>
      <c r="O65" s="262"/>
      <c r="P65" s="256"/>
      <c r="Q65" s="260"/>
      <c r="R65" s="142"/>
      <c r="S65" s="144"/>
      <c r="T65" s="142"/>
      <c r="U65" s="144"/>
      <c r="V65" s="142"/>
      <c r="W65" s="144"/>
      <c r="X65" s="142"/>
      <c r="Y65" s="144"/>
      <c r="Z65" s="256" t="s">
        <v>1880</v>
      </c>
      <c r="AA65" s="260"/>
      <c r="AB65" s="269" t="s">
        <v>706</v>
      </c>
      <c r="AC65" s="6"/>
    </row>
    <row r="66" spans="1:29">
      <c r="A66" s="260"/>
      <c r="B66" s="269" t="s">
        <v>707</v>
      </c>
      <c r="C66" s="260"/>
      <c r="D66" s="256" t="s">
        <v>156</v>
      </c>
      <c r="E66" s="256" t="s">
        <v>157</v>
      </c>
      <c r="F66" s="256"/>
      <c r="G66" s="256"/>
      <c r="H66" s="256"/>
      <c r="I66" s="256"/>
      <c r="J66" s="256"/>
      <c r="K66" s="260"/>
      <c r="L66" s="142"/>
      <c r="M66" s="144"/>
      <c r="N66" s="142"/>
      <c r="O66" s="262"/>
      <c r="P66" s="256"/>
      <c r="Q66" s="260"/>
      <c r="R66" s="142"/>
      <c r="S66" s="144"/>
      <c r="T66" s="142"/>
      <c r="U66" s="144"/>
      <c r="V66" s="142"/>
      <c r="W66" s="144"/>
      <c r="X66" s="142"/>
      <c r="Y66" s="144"/>
      <c r="Z66" s="256" t="s">
        <v>156</v>
      </c>
      <c r="AA66" s="260"/>
      <c r="AB66" s="269" t="s">
        <v>707</v>
      </c>
      <c r="AC66" s="6"/>
    </row>
    <row r="67" spans="1:29">
      <c r="A67" s="260"/>
      <c r="B67" s="269" t="s">
        <v>708</v>
      </c>
      <c r="C67" s="260"/>
      <c r="D67" s="256" t="s">
        <v>158</v>
      </c>
      <c r="E67" s="256" t="s">
        <v>159</v>
      </c>
      <c r="F67" s="256"/>
      <c r="G67" s="256"/>
      <c r="H67" s="256"/>
      <c r="I67" s="256"/>
      <c r="J67" s="256"/>
      <c r="K67" s="260"/>
      <c r="L67" s="142"/>
      <c r="M67" s="144"/>
      <c r="N67" s="142"/>
      <c r="O67" s="262"/>
      <c r="P67" s="256"/>
      <c r="Q67" s="260"/>
      <c r="R67" s="142"/>
      <c r="S67" s="144"/>
      <c r="T67" s="142"/>
      <c r="U67" s="144"/>
      <c r="V67" s="142"/>
      <c r="W67" s="144"/>
      <c r="X67" s="142"/>
      <c r="Y67" s="144"/>
      <c r="Z67" s="256" t="s">
        <v>158</v>
      </c>
      <c r="AA67" s="260"/>
      <c r="AB67" s="269" t="s">
        <v>708</v>
      </c>
      <c r="AC67" s="6"/>
    </row>
    <row r="68" spans="1:29">
      <c r="A68" s="260"/>
      <c r="B68" s="269" t="s">
        <v>709</v>
      </c>
      <c r="C68" s="260"/>
      <c r="D68" s="256" t="s">
        <v>160</v>
      </c>
      <c r="E68" s="256" t="s">
        <v>157</v>
      </c>
      <c r="F68" s="256"/>
      <c r="G68" s="256"/>
      <c r="H68" s="256"/>
      <c r="I68" s="256"/>
      <c r="J68" s="256"/>
      <c r="K68" s="260"/>
      <c r="L68" s="142"/>
      <c r="M68" s="144"/>
      <c r="N68" s="142"/>
      <c r="O68" s="262"/>
      <c r="P68" s="256"/>
      <c r="Q68" s="260"/>
      <c r="R68" s="142"/>
      <c r="S68" s="144"/>
      <c r="T68" s="142"/>
      <c r="U68" s="144"/>
      <c r="V68" s="142"/>
      <c r="W68" s="144"/>
      <c r="X68" s="142"/>
      <c r="Y68" s="144"/>
      <c r="Z68" s="256" t="s">
        <v>160</v>
      </c>
      <c r="AA68" s="260"/>
      <c r="AB68" s="269" t="s">
        <v>709</v>
      </c>
      <c r="AC68" s="6"/>
    </row>
    <row r="69" spans="1:29">
      <c r="A69" s="260"/>
      <c r="B69" s="269" t="s">
        <v>710</v>
      </c>
      <c r="C69" s="260"/>
      <c r="D69" s="256" t="s">
        <v>161</v>
      </c>
      <c r="E69" s="256" t="s">
        <v>1869</v>
      </c>
      <c r="F69" s="256"/>
      <c r="G69" s="256"/>
      <c r="H69" s="256"/>
      <c r="I69" s="256"/>
      <c r="J69" s="256"/>
      <c r="K69" s="260"/>
      <c r="L69" s="142"/>
      <c r="M69" s="144"/>
      <c r="N69" s="142"/>
      <c r="O69" s="262"/>
      <c r="P69" s="256"/>
      <c r="Q69" s="260"/>
      <c r="R69" s="142"/>
      <c r="S69" s="144"/>
      <c r="T69" s="142"/>
      <c r="U69" s="144"/>
      <c r="V69" s="142"/>
      <c r="W69" s="144"/>
      <c r="X69" s="142"/>
      <c r="Y69" s="144"/>
      <c r="Z69" s="256" t="s">
        <v>161</v>
      </c>
      <c r="AA69" s="260"/>
      <c r="AB69" s="269" t="s">
        <v>710</v>
      </c>
      <c r="AC69" s="6"/>
    </row>
    <row r="70" spans="1:29">
      <c r="A70" s="260"/>
      <c r="B70" s="269" t="s">
        <v>711</v>
      </c>
      <c r="C70" s="260"/>
      <c r="D70" s="256"/>
      <c r="E70" s="256" t="s">
        <v>1914</v>
      </c>
      <c r="F70" s="256"/>
      <c r="G70" s="256"/>
      <c r="H70" s="256"/>
      <c r="I70" s="256"/>
      <c r="J70" s="256"/>
      <c r="K70" s="260"/>
      <c r="L70" s="142"/>
      <c r="M70" s="144"/>
      <c r="N70" s="142"/>
      <c r="O70" s="262"/>
      <c r="P70" s="256"/>
      <c r="Q70" s="260"/>
      <c r="R70" s="142"/>
      <c r="S70" s="144"/>
      <c r="T70" s="142"/>
      <c r="U70" s="144"/>
      <c r="V70" s="142"/>
      <c r="W70" s="144"/>
      <c r="X70" s="142"/>
      <c r="Y70" s="144"/>
      <c r="Z70" s="256"/>
      <c r="AA70" s="260"/>
      <c r="AB70" s="269" t="s">
        <v>711</v>
      </c>
      <c r="AC70" s="6"/>
    </row>
    <row r="71" spans="1:29">
      <c r="A71" s="260"/>
      <c r="B71" s="269" t="s">
        <v>712</v>
      </c>
      <c r="C71" s="260"/>
      <c r="D71" s="256"/>
      <c r="E71" s="256" t="s">
        <v>1915</v>
      </c>
      <c r="F71" s="256"/>
      <c r="G71" s="256"/>
      <c r="H71" s="256"/>
      <c r="I71" s="256"/>
      <c r="J71" s="256"/>
      <c r="K71" s="260"/>
      <c r="L71" s="142"/>
      <c r="M71" s="144"/>
      <c r="N71" s="142"/>
      <c r="O71" s="262"/>
      <c r="P71" s="256"/>
      <c r="Q71" s="260"/>
      <c r="R71" s="142"/>
      <c r="S71" s="144"/>
      <c r="T71" s="142"/>
      <c r="U71" s="144"/>
      <c r="V71" s="142"/>
      <c r="W71" s="144"/>
      <c r="X71" s="142"/>
      <c r="Y71" s="144"/>
      <c r="Z71" s="256"/>
      <c r="AA71" s="260"/>
      <c r="AB71" s="269" t="s">
        <v>712</v>
      </c>
      <c r="AC71" s="6"/>
    </row>
    <row r="72" spans="1:29">
      <c r="A72" s="260"/>
      <c r="B72" s="269" t="s">
        <v>713</v>
      </c>
      <c r="C72" s="260"/>
      <c r="D72" s="256" t="s">
        <v>1916</v>
      </c>
      <c r="E72" s="256"/>
      <c r="F72" s="256"/>
      <c r="G72" s="256"/>
      <c r="H72" s="256"/>
      <c r="I72" s="256"/>
      <c r="J72" s="256"/>
      <c r="K72" s="260"/>
      <c r="L72" s="274"/>
      <c r="M72" s="144"/>
      <c r="N72" s="142"/>
      <c r="O72" s="262"/>
      <c r="P72" s="256"/>
      <c r="Q72" s="260"/>
      <c r="R72" s="142"/>
      <c r="S72" s="144"/>
      <c r="T72" s="142"/>
      <c r="U72" s="144"/>
      <c r="V72" s="142"/>
      <c r="W72" s="144"/>
      <c r="X72" s="142"/>
      <c r="Y72" s="144"/>
      <c r="Z72" s="256"/>
      <c r="AA72" s="260"/>
      <c r="AB72" s="269" t="s">
        <v>713</v>
      </c>
      <c r="AC72" s="6"/>
    </row>
    <row r="73" spans="1:29">
      <c r="A73" s="260"/>
      <c r="B73" s="269" t="s">
        <v>714</v>
      </c>
      <c r="C73" s="260"/>
      <c r="D73" s="256"/>
      <c r="E73" s="256" t="s">
        <v>1917</v>
      </c>
      <c r="F73" s="256"/>
      <c r="G73" s="256"/>
      <c r="H73" s="256"/>
      <c r="I73" s="256"/>
      <c r="J73" s="256"/>
      <c r="K73" s="260"/>
      <c r="L73" s="142">
        <f>SUM(L60:L72)</f>
        <v>0</v>
      </c>
      <c r="M73" s="144"/>
      <c r="N73" s="142">
        <f>SUM(N60,N70,N71,N72)</f>
        <v>0</v>
      </c>
      <c r="O73" s="262"/>
      <c r="P73" s="256"/>
      <c r="Q73" s="260"/>
      <c r="R73" s="142">
        <f>SUM(R60,R70,R71,R72)</f>
        <v>0</v>
      </c>
      <c r="S73" s="144"/>
      <c r="T73" s="142">
        <f>SUM(T60,T70,T71,T72)</f>
        <v>0</v>
      </c>
      <c r="U73" s="144"/>
      <c r="V73" s="142">
        <f>SUM(V60,V70,V71,V72)</f>
        <v>0</v>
      </c>
      <c r="W73" s="144"/>
      <c r="X73" s="142">
        <f>SUM(X60,X70,X71,X72)</f>
        <v>0</v>
      </c>
      <c r="Y73" s="144"/>
      <c r="Z73" s="256"/>
      <c r="AA73" s="260"/>
      <c r="AB73" s="269" t="s">
        <v>714</v>
      </c>
      <c r="AC73" s="6"/>
    </row>
    <row r="74" spans="1:29">
      <c r="A74" s="264"/>
      <c r="B74" s="265"/>
      <c r="C74" s="264"/>
      <c r="D74" s="265"/>
      <c r="E74" s="265"/>
      <c r="F74" s="265"/>
      <c r="G74" s="265"/>
      <c r="H74" s="265"/>
      <c r="I74" s="265"/>
      <c r="J74" s="265"/>
      <c r="K74" s="264"/>
      <c r="L74" s="265"/>
      <c r="M74" s="264"/>
      <c r="N74" s="265"/>
      <c r="O74" s="266"/>
      <c r="P74" s="256"/>
      <c r="Q74" s="264"/>
      <c r="R74" s="146"/>
      <c r="S74" s="147"/>
      <c r="T74" s="146"/>
      <c r="U74" s="147"/>
      <c r="V74" s="146"/>
      <c r="W74" s="147"/>
      <c r="X74" s="146"/>
      <c r="Y74" s="147"/>
      <c r="Z74" s="265"/>
      <c r="AA74" s="264"/>
      <c r="AB74" s="265"/>
      <c r="AC74" s="9"/>
    </row>
    <row r="75" spans="1:29">
      <c r="A75" s="256"/>
      <c r="B75" s="256"/>
      <c r="C75" s="256"/>
      <c r="D75" s="256"/>
      <c r="E75" s="256"/>
      <c r="F75" s="256"/>
      <c r="G75" s="256"/>
      <c r="H75" s="256"/>
      <c r="I75" s="256"/>
      <c r="J75" s="256"/>
      <c r="K75" s="256"/>
      <c r="L75" s="256"/>
      <c r="M75" s="256"/>
      <c r="N75" s="256"/>
      <c r="O75" s="256"/>
      <c r="P75" s="256"/>
      <c r="Q75" s="256"/>
      <c r="R75" s="256"/>
      <c r="S75" s="256"/>
      <c r="T75" s="256"/>
      <c r="U75" s="256"/>
      <c r="V75" s="256"/>
      <c r="W75" s="256"/>
      <c r="X75" s="256"/>
      <c r="Y75" s="256"/>
      <c r="Z75" s="256"/>
      <c r="AA75" s="256"/>
      <c r="AB75" s="256"/>
    </row>
    <row r="76" spans="1:29">
      <c r="A76" s="256"/>
      <c r="B76" s="256"/>
      <c r="C76" s="256"/>
      <c r="D76" s="256"/>
      <c r="E76" s="256"/>
      <c r="F76" s="256"/>
      <c r="G76" s="256"/>
      <c r="H76" s="256"/>
      <c r="I76" s="256"/>
      <c r="J76" s="256"/>
      <c r="K76" s="256"/>
      <c r="L76" s="256"/>
      <c r="M76" s="256"/>
      <c r="N76" s="256"/>
      <c r="O76" s="256"/>
      <c r="P76" s="256"/>
      <c r="Q76" s="256"/>
      <c r="R76" s="256"/>
      <c r="S76" s="256"/>
      <c r="T76" s="256"/>
      <c r="U76" s="256"/>
      <c r="V76" s="256"/>
      <c r="W76" s="256"/>
      <c r="X76" s="256"/>
      <c r="Y76" s="256"/>
      <c r="Z76" s="256"/>
      <c r="AA76" s="256"/>
      <c r="AB76" s="256"/>
    </row>
    <row r="77" spans="1:29">
      <c r="A77" s="256"/>
      <c r="B77" s="256"/>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row>
    <row r="78" spans="1:29">
      <c r="A78" s="256"/>
      <c r="B78" s="256"/>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69" t="s">
        <v>2322</v>
      </c>
      <c r="AA78" s="256"/>
      <c r="AB78" s="256"/>
    </row>
    <row r="79" spans="1:29">
      <c r="A79" s="277"/>
      <c r="B79" s="277"/>
      <c r="C79" s="277"/>
      <c r="D79" s="277"/>
      <c r="E79" s="277"/>
      <c r="F79" s="277"/>
      <c r="G79" s="277"/>
      <c r="H79" s="277"/>
      <c r="I79" s="277"/>
      <c r="J79" s="277"/>
      <c r="K79" s="277"/>
      <c r="L79" s="277"/>
      <c r="M79" s="277"/>
      <c r="N79" s="269" t="s">
        <v>2321</v>
      </c>
      <c r="O79" s="277"/>
      <c r="P79" s="256"/>
      <c r="Q79" s="277"/>
      <c r="R79" s="277"/>
      <c r="S79" s="277"/>
      <c r="T79" s="277"/>
      <c r="U79" s="277"/>
      <c r="V79" s="277"/>
      <c r="W79" s="277"/>
      <c r="X79" s="277"/>
      <c r="Y79" s="269"/>
      <c r="Z79" s="705"/>
      <c r="AA79" s="277"/>
      <c r="AB79" s="277"/>
    </row>
    <row r="80" spans="1:29">
      <c r="A80" s="256"/>
      <c r="B80" s="256"/>
      <c r="C80" s="256"/>
      <c r="D80" s="256"/>
      <c r="E80" s="256"/>
      <c r="F80" s="256"/>
      <c r="G80" s="256"/>
      <c r="H80" s="256"/>
      <c r="I80" s="256"/>
      <c r="J80" s="256"/>
      <c r="K80" s="256"/>
      <c r="L80" s="256"/>
      <c r="M80" s="256"/>
      <c r="N80" s="278"/>
      <c r="O80" s="256"/>
      <c r="P80" s="256"/>
      <c r="Q80" s="256"/>
      <c r="R80" s="256"/>
      <c r="S80" s="256"/>
      <c r="T80" s="256"/>
      <c r="U80" s="256"/>
      <c r="V80" s="256"/>
      <c r="W80" s="256"/>
      <c r="X80" s="256"/>
      <c r="Y80" s="256"/>
      <c r="Z80" s="256"/>
      <c r="AA80" s="256"/>
      <c r="AB80" s="256"/>
    </row>
    <row r="81" spans="1:29">
      <c r="A81" s="256"/>
      <c r="B81" s="256"/>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row>
    <row r="82" spans="1:29">
      <c r="A82" s="256"/>
      <c r="B82" s="256"/>
      <c r="C82" s="256"/>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row>
    <row r="83" spans="1:29">
      <c r="A83" s="256"/>
      <c r="B83" s="256"/>
      <c r="C83" s="256"/>
      <c r="D83" s="256"/>
      <c r="E83" s="256"/>
      <c r="F83" s="256"/>
      <c r="G83" s="256"/>
      <c r="H83" s="256"/>
      <c r="I83" s="256"/>
      <c r="J83" s="256"/>
      <c r="K83" s="256"/>
      <c r="L83" s="256"/>
      <c r="M83" s="256"/>
      <c r="N83" s="256"/>
      <c r="O83" s="256"/>
      <c r="P83" s="256"/>
      <c r="Q83" s="256"/>
      <c r="R83" s="256"/>
      <c r="S83" s="256"/>
      <c r="T83" s="256"/>
      <c r="U83" s="256"/>
      <c r="V83" s="256"/>
      <c r="W83" s="256"/>
      <c r="X83" s="256"/>
      <c r="Y83" s="256"/>
      <c r="Z83" s="256"/>
      <c r="AA83" s="256"/>
      <c r="AB83" s="256"/>
    </row>
    <row r="84" spans="1:29">
      <c r="A84" s="256"/>
      <c r="B84" s="256"/>
      <c r="C84" s="256"/>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6"/>
    </row>
    <row r="85" spans="1:29">
      <c r="A85" s="256"/>
      <c r="B85" s="256"/>
      <c r="C85" s="256"/>
      <c r="D85" s="256"/>
      <c r="E85" s="256"/>
      <c r="F85" s="256"/>
      <c r="G85" s="256"/>
      <c r="H85" s="256"/>
      <c r="I85" s="256"/>
      <c r="J85" s="256"/>
      <c r="K85" s="256"/>
      <c r="L85" s="256"/>
      <c r="M85" s="256"/>
      <c r="N85" s="256"/>
      <c r="O85" s="256"/>
      <c r="P85" s="256"/>
      <c r="R85" s="256"/>
      <c r="S85" s="256"/>
      <c r="T85" s="256"/>
      <c r="U85" s="256"/>
      <c r="V85" s="256"/>
      <c r="W85" s="256"/>
      <c r="X85" s="256"/>
      <c r="Y85" s="256"/>
      <c r="Z85" s="256"/>
      <c r="AA85" s="256"/>
      <c r="AB85" s="256"/>
    </row>
    <row r="86" spans="1:29">
      <c r="A86" s="257"/>
      <c r="B86" s="258" t="s">
        <v>494</v>
      </c>
      <c r="C86" s="258"/>
      <c r="D86" s="258"/>
      <c r="E86" s="258"/>
      <c r="F86" s="258"/>
      <c r="G86" s="1"/>
      <c r="H86" s="258" t="s">
        <v>1010</v>
      </c>
      <c r="I86" s="258"/>
      <c r="J86" s="258"/>
      <c r="K86" s="257"/>
      <c r="L86" s="258" t="s">
        <v>496</v>
      </c>
      <c r="M86" s="257"/>
      <c r="N86" s="258" t="s">
        <v>497</v>
      </c>
      <c r="O86" s="259"/>
      <c r="P86" s="256"/>
      <c r="Q86" s="257"/>
      <c r="R86" s="258" t="s">
        <v>494</v>
      </c>
      <c r="S86" s="257"/>
      <c r="T86" s="258" t="s">
        <v>1010</v>
      </c>
      <c r="U86" s="258"/>
      <c r="V86" s="258"/>
      <c r="W86" s="257"/>
      <c r="X86" s="258" t="s">
        <v>1787</v>
      </c>
      <c r="Y86" s="257"/>
      <c r="Z86" s="258" t="s">
        <v>497</v>
      </c>
      <c r="AA86" s="258"/>
      <c r="AB86" s="258"/>
      <c r="AC86" s="3"/>
    </row>
    <row r="87" spans="1:29">
      <c r="A87" s="260"/>
      <c r="B87" s="256"/>
      <c r="C87" s="256"/>
      <c r="D87" s="256"/>
      <c r="E87" s="256"/>
      <c r="F87" s="256"/>
      <c r="G87" s="4"/>
      <c r="H87" s="278" t="s">
        <v>1011</v>
      </c>
      <c r="I87" s="256"/>
      <c r="J87" s="256"/>
      <c r="K87" s="260"/>
      <c r="L87" s="256" t="s">
        <v>499</v>
      </c>
      <c r="M87" s="260"/>
      <c r="N87" s="256"/>
      <c r="O87" s="262"/>
      <c r="P87" s="256"/>
      <c r="Q87" s="260"/>
      <c r="R87" s="256"/>
      <c r="S87" s="260"/>
      <c r="T87" s="278" t="s">
        <v>1011</v>
      </c>
      <c r="U87" s="256"/>
      <c r="V87" s="256"/>
      <c r="W87" s="260"/>
      <c r="X87" s="256" t="s">
        <v>499</v>
      </c>
      <c r="Y87" s="260"/>
      <c r="Z87" s="256"/>
      <c r="AA87" s="256"/>
      <c r="AB87" s="256"/>
      <c r="AC87" s="6"/>
    </row>
    <row r="88" spans="1:29">
      <c r="A88" s="260"/>
      <c r="B88" t="str">
        <f>'pg. 1'!$D$10</f>
        <v>[Utility Name]</v>
      </c>
      <c r="C88" s="256"/>
      <c r="D88" s="256"/>
      <c r="E88" s="256"/>
      <c r="F88" s="256"/>
      <c r="G88" s="4"/>
      <c r="H88" s="256" t="s">
        <v>1012</v>
      </c>
      <c r="I88" s="256"/>
      <c r="J88" s="256"/>
      <c r="K88" s="260"/>
      <c r="L88" s="933" t="str">
        <f>'pg. 1'!$O$31</f>
        <v>03/30/2025</v>
      </c>
      <c r="M88" s="260"/>
      <c r="N88" s="18" t="str">
        <f>'pg. 1'!$M$10</f>
        <v xml:space="preserve">   December 31, 2024</v>
      </c>
      <c r="O88" s="262"/>
      <c r="P88" s="256"/>
      <c r="Q88" s="260"/>
      <c r="R88" t="str">
        <f>'pg. 1'!$D$10</f>
        <v>[Utility Name]</v>
      </c>
      <c r="S88" s="260"/>
      <c r="T88" s="256" t="s">
        <v>1012</v>
      </c>
      <c r="U88" s="256"/>
      <c r="V88" s="256"/>
      <c r="W88" s="260"/>
      <c r="X88" s="933" t="str">
        <f>'pg. 1'!$O$31</f>
        <v>03/30/2025</v>
      </c>
      <c r="Y88" s="260"/>
      <c r="Z88" s="18" t="str">
        <f>'pg. 1'!$M$10</f>
        <v xml:space="preserve">   December 31, 2024</v>
      </c>
      <c r="AA88" s="256"/>
      <c r="AB88" s="256"/>
      <c r="AC88" s="6"/>
    </row>
    <row r="89" spans="1:29">
      <c r="A89" s="264"/>
      <c r="B89" s="265"/>
      <c r="C89" s="265"/>
      <c r="D89" s="265"/>
      <c r="E89" s="265"/>
      <c r="F89" s="265"/>
      <c r="G89" s="7"/>
      <c r="H89" s="265"/>
      <c r="I89" s="265"/>
      <c r="J89" s="265"/>
      <c r="K89" s="264"/>
      <c r="L89" s="265"/>
      <c r="M89" s="264"/>
      <c r="N89" s="265"/>
      <c r="O89" s="266"/>
      <c r="P89" s="256"/>
      <c r="Q89" s="264"/>
      <c r="R89" s="265"/>
      <c r="S89" s="264"/>
      <c r="T89" s="265"/>
      <c r="U89" s="265"/>
      <c r="V89" s="265"/>
      <c r="W89" s="264"/>
      <c r="X89" s="265"/>
      <c r="Y89" s="264"/>
      <c r="Z89" s="265"/>
      <c r="AA89" s="265"/>
      <c r="AB89" s="265"/>
      <c r="AC89" s="9"/>
    </row>
    <row r="90" spans="1:29">
      <c r="A90" s="260"/>
      <c r="B90" s="256"/>
      <c r="C90" s="256"/>
      <c r="D90" s="256"/>
      <c r="E90" s="256"/>
      <c r="F90" s="256"/>
      <c r="G90" s="256"/>
      <c r="H90" s="256"/>
      <c r="I90" s="256"/>
      <c r="J90" s="256"/>
      <c r="K90" s="256"/>
      <c r="L90" s="256"/>
      <c r="M90" s="256"/>
      <c r="N90" s="256"/>
      <c r="O90" s="262"/>
      <c r="P90" s="256"/>
      <c r="Q90" s="260"/>
      <c r="R90" s="256"/>
      <c r="S90" s="256"/>
      <c r="T90" s="256"/>
      <c r="U90" s="256"/>
      <c r="V90" s="256"/>
      <c r="W90" s="256"/>
      <c r="X90" s="256"/>
      <c r="Y90" s="256"/>
      <c r="Z90" s="256"/>
      <c r="AA90" s="256"/>
      <c r="AB90" s="256"/>
      <c r="AC90" s="6"/>
    </row>
    <row r="91" spans="1:29">
      <c r="A91" s="260"/>
      <c r="B91" s="256"/>
      <c r="C91" s="256"/>
      <c r="D91" s="256"/>
      <c r="E91" s="256" t="s">
        <v>1918</v>
      </c>
      <c r="F91" s="256"/>
      <c r="G91" s="256"/>
      <c r="H91" s="256"/>
      <c r="I91" s="256"/>
      <c r="J91" s="256"/>
      <c r="K91" s="256"/>
      <c r="L91" s="256"/>
      <c r="M91" s="256"/>
      <c r="N91" s="256"/>
      <c r="O91" s="262"/>
      <c r="P91" s="256"/>
      <c r="Q91" s="260"/>
      <c r="R91" s="256" t="s">
        <v>1919</v>
      </c>
      <c r="S91" s="256"/>
      <c r="T91" s="256"/>
      <c r="U91" s="256"/>
      <c r="V91" s="256"/>
      <c r="W91" s="256"/>
      <c r="X91" s="256"/>
      <c r="Y91" s="256"/>
      <c r="Z91" s="256"/>
      <c r="AA91" s="256"/>
      <c r="AB91" s="256"/>
      <c r="AC91" s="6"/>
    </row>
    <row r="92" spans="1:29">
      <c r="A92" s="264"/>
      <c r="B92" s="265"/>
      <c r="C92" s="265"/>
      <c r="D92" s="265"/>
      <c r="E92" s="265"/>
      <c r="F92" s="265"/>
      <c r="G92" s="265"/>
      <c r="H92" s="265"/>
      <c r="I92" s="265"/>
      <c r="J92" s="265"/>
      <c r="K92" s="265"/>
      <c r="L92" s="265"/>
      <c r="M92" s="265"/>
      <c r="N92" s="265"/>
      <c r="O92" s="266"/>
      <c r="P92" s="256"/>
      <c r="Q92" s="264"/>
      <c r="R92" s="265"/>
      <c r="S92" s="265"/>
      <c r="T92" s="265"/>
      <c r="U92" s="265"/>
      <c r="V92" s="265"/>
      <c r="W92" s="265"/>
      <c r="X92" s="265"/>
      <c r="Y92" s="265"/>
      <c r="Z92" s="265"/>
      <c r="AA92" s="265"/>
      <c r="AB92" s="265"/>
      <c r="AC92" s="9"/>
    </row>
    <row r="93" spans="1:29">
      <c r="A93" s="260"/>
      <c r="B93" s="256"/>
      <c r="C93" s="260"/>
      <c r="D93" s="256"/>
      <c r="E93" s="256"/>
      <c r="F93" s="256"/>
      <c r="G93" s="256"/>
      <c r="H93" s="256"/>
      <c r="I93" s="256"/>
      <c r="J93" s="256"/>
      <c r="K93" s="260"/>
      <c r="L93" s="256"/>
      <c r="M93" s="260"/>
      <c r="N93" s="256"/>
      <c r="O93" s="262"/>
      <c r="P93" s="256"/>
      <c r="Q93" s="260"/>
      <c r="R93" s="256"/>
      <c r="S93" s="260"/>
      <c r="T93" s="256"/>
      <c r="U93" s="260"/>
      <c r="V93" s="256"/>
      <c r="W93" s="260"/>
      <c r="X93" s="256"/>
      <c r="Y93" s="260"/>
      <c r="Z93" s="256"/>
      <c r="AA93" s="260"/>
      <c r="AB93" s="256"/>
      <c r="AC93" s="6"/>
    </row>
    <row r="94" spans="1:29">
      <c r="A94" s="260"/>
      <c r="B94" s="268" t="s">
        <v>752</v>
      </c>
      <c r="C94" s="260"/>
      <c r="D94" s="256"/>
      <c r="E94" s="256"/>
      <c r="F94" s="256"/>
      <c r="G94" s="256"/>
      <c r="H94" s="268" t="s">
        <v>1576</v>
      </c>
      <c r="I94" s="256"/>
      <c r="J94" s="256"/>
      <c r="K94" s="260"/>
      <c r="L94" s="268" t="s">
        <v>1015</v>
      </c>
      <c r="M94" s="260"/>
      <c r="N94" s="268" t="s">
        <v>1822</v>
      </c>
      <c r="O94" s="262"/>
      <c r="P94" s="256"/>
      <c r="Q94" s="260"/>
      <c r="R94" s="268" t="s">
        <v>1823</v>
      </c>
      <c r="S94" s="260"/>
      <c r="T94" s="268" t="s">
        <v>1824</v>
      </c>
      <c r="U94" s="260"/>
      <c r="V94" s="268" t="s">
        <v>1825</v>
      </c>
      <c r="W94" s="260"/>
      <c r="X94" s="268" t="s">
        <v>1015</v>
      </c>
      <c r="Y94" s="260"/>
      <c r="Z94" s="256"/>
      <c r="AA94" s="260"/>
      <c r="AB94" s="268" t="s">
        <v>752</v>
      </c>
      <c r="AC94" s="6"/>
    </row>
    <row r="95" spans="1:29">
      <c r="A95" s="260"/>
      <c r="B95" s="256" t="s">
        <v>753</v>
      </c>
      <c r="C95" s="260"/>
      <c r="D95" s="256"/>
      <c r="E95" s="256"/>
      <c r="F95" s="256"/>
      <c r="G95" s="256"/>
      <c r="H95" s="256"/>
      <c r="I95" s="256"/>
      <c r="J95" s="256"/>
      <c r="K95" s="260"/>
      <c r="L95" s="268" t="s">
        <v>1018</v>
      </c>
      <c r="M95" s="260"/>
      <c r="N95" s="256"/>
      <c r="O95" s="262"/>
      <c r="P95" s="256"/>
      <c r="Q95" s="260"/>
      <c r="R95" s="256"/>
      <c r="S95" s="260"/>
      <c r="T95" s="256"/>
      <c r="U95" s="260"/>
      <c r="V95" s="256"/>
      <c r="W95" s="260"/>
      <c r="X95" s="268" t="s">
        <v>1019</v>
      </c>
      <c r="Y95" s="260"/>
      <c r="Z95" s="256"/>
      <c r="AA95" s="260"/>
      <c r="AB95" s="256" t="s">
        <v>753</v>
      </c>
      <c r="AC95" s="6"/>
    </row>
    <row r="96" spans="1:29">
      <c r="A96" s="260"/>
      <c r="B96" s="256"/>
      <c r="C96" s="260"/>
      <c r="D96" s="256"/>
      <c r="E96" s="256"/>
      <c r="F96" s="256"/>
      <c r="G96" s="256"/>
      <c r="H96" s="268" t="s">
        <v>739</v>
      </c>
      <c r="I96" s="256"/>
      <c r="J96" s="256"/>
      <c r="K96" s="260"/>
      <c r="L96" s="268" t="s">
        <v>2508</v>
      </c>
      <c r="M96" s="260"/>
      <c r="N96" s="268" t="s">
        <v>675</v>
      </c>
      <c r="O96" s="262"/>
      <c r="P96" s="256"/>
      <c r="Q96" s="260"/>
      <c r="R96" s="268" t="s">
        <v>741</v>
      </c>
      <c r="S96" s="260"/>
      <c r="T96" s="268" t="s">
        <v>2507</v>
      </c>
      <c r="U96" s="260"/>
      <c r="V96" s="268" t="s">
        <v>1580</v>
      </c>
      <c r="W96" s="260"/>
      <c r="X96" s="268" t="s">
        <v>1581</v>
      </c>
      <c r="Y96" s="260"/>
      <c r="Z96" s="256"/>
      <c r="AA96" s="260"/>
      <c r="AB96" s="256"/>
      <c r="AC96" s="6"/>
    </row>
    <row r="97" spans="1:29">
      <c r="A97" s="264"/>
      <c r="B97" s="265"/>
      <c r="C97" s="264"/>
      <c r="D97" s="265"/>
      <c r="E97" s="265"/>
      <c r="F97" s="265"/>
      <c r="G97" s="265"/>
      <c r="H97" s="265"/>
      <c r="I97" s="265"/>
      <c r="J97" s="265"/>
      <c r="K97" s="264"/>
      <c r="L97" s="265"/>
      <c r="M97" s="264"/>
      <c r="N97" s="265"/>
      <c r="O97" s="266"/>
      <c r="P97" s="256"/>
      <c r="Q97" s="264"/>
      <c r="R97" s="265"/>
      <c r="S97" s="264"/>
      <c r="T97" s="265"/>
      <c r="U97" s="264"/>
      <c r="V97" s="265"/>
      <c r="W97" s="264"/>
      <c r="X97" s="265"/>
      <c r="Y97" s="264"/>
      <c r="Z97" s="265"/>
      <c r="AA97" s="264"/>
      <c r="AB97" s="265"/>
      <c r="AC97" s="9"/>
    </row>
    <row r="98" spans="1:29">
      <c r="A98" s="260"/>
      <c r="B98" s="269" t="s">
        <v>715</v>
      </c>
      <c r="C98" s="260"/>
      <c r="D98" s="256"/>
      <c r="E98" s="256" t="s">
        <v>1920</v>
      </c>
      <c r="F98" s="256"/>
      <c r="G98" s="256"/>
      <c r="H98" s="256"/>
      <c r="I98" s="256"/>
      <c r="J98" s="256"/>
      <c r="K98" s="186"/>
      <c r="L98" s="187"/>
      <c r="M98" s="186"/>
      <c r="N98" s="187"/>
      <c r="O98" s="279"/>
      <c r="P98" s="256"/>
      <c r="Q98" s="186"/>
      <c r="R98" s="187"/>
      <c r="S98" s="186"/>
      <c r="T98" s="187"/>
      <c r="U98" s="186"/>
      <c r="V98" s="187"/>
      <c r="W98" s="186"/>
      <c r="X98" s="187"/>
      <c r="Y98" s="260"/>
      <c r="Z98" s="256"/>
      <c r="AA98" s="260"/>
      <c r="AB98" s="269" t="s">
        <v>715</v>
      </c>
      <c r="AC98" s="6"/>
    </row>
    <row r="99" spans="1:29">
      <c r="A99" s="260"/>
      <c r="B99" s="269" t="s">
        <v>716</v>
      </c>
      <c r="C99" s="260"/>
      <c r="D99" s="256"/>
      <c r="E99" s="256"/>
      <c r="F99" s="256" t="s">
        <v>1921</v>
      </c>
      <c r="G99" s="256"/>
      <c r="H99" s="256"/>
      <c r="I99" s="256"/>
      <c r="J99" s="256"/>
      <c r="K99" s="186"/>
      <c r="L99" s="187"/>
      <c r="M99" s="186"/>
      <c r="N99" s="187"/>
      <c r="O99" s="279"/>
      <c r="P99" s="256"/>
      <c r="Q99" s="186"/>
      <c r="R99" s="187"/>
      <c r="S99" s="186"/>
      <c r="T99" s="187"/>
      <c r="U99" s="186"/>
      <c r="V99" s="187"/>
      <c r="W99" s="186"/>
      <c r="X99" s="187"/>
      <c r="Y99" s="260"/>
      <c r="Z99" s="256"/>
      <c r="AA99" s="260"/>
      <c r="AB99" s="269" t="s">
        <v>716</v>
      </c>
      <c r="AC99" s="6"/>
    </row>
    <row r="100" spans="1:29">
      <c r="A100" s="260"/>
      <c r="B100" s="269" t="s">
        <v>717</v>
      </c>
      <c r="C100" s="260"/>
      <c r="D100" s="256" t="s">
        <v>1922</v>
      </c>
      <c r="E100" s="256" t="s">
        <v>1923</v>
      </c>
      <c r="F100" s="256"/>
      <c r="G100" s="256"/>
      <c r="H100" s="256"/>
      <c r="I100" s="256"/>
      <c r="J100" s="256"/>
      <c r="K100" s="260"/>
      <c r="L100" s="142"/>
      <c r="M100" s="144"/>
      <c r="N100" s="142"/>
      <c r="O100" s="262"/>
      <c r="P100" s="256"/>
      <c r="Q100" s="144"/>
      <c r="R100" s="142"/>
      <c r="S100" s="144"/>
      <c r="T100" s="142"/>
      <c r="U100" s="144"/>
      <c r="V100" s="142"/>
      <c r="W100" s="144"/>
      <c r="X100" s="142"/>
      <c r="Y100" s="260"/>
      <c r="Z100" s="256" t="s">
        <v>1922</v>
      </c>
      <c r="AA100" s="260"/>
      <c r="AB100" s="269" t="s">
        <v>717</v>
      </c>
      <c r="AC100" s="6"/>
    </row>
    <row r="101" spans="1:29">
      <c r="A101" s="260"/>
      <c r="B101" s="269" t="s">
        <v>718</v>
      </c>
      <c r="C101" s="260"/>
      <c r="D101" s="256" t="s">
        <v>1924</v>
      </c>
      <c r="E101" s="256" t="s">
        <v>1843</v>
      </c>
      <c r="F101" s="256"/>
      <c r="G101" s="256"/>
      <c r="H101" s="256"/>
      <c r="I101" s="256"/>
      <c r="J101" s="256"/>
      <c r="K101" s="260"/>
      <c r="L101" s="142"/>
      <c r="M101" s="144"/>
      <c r="N101" s="142"/>
      <c r="O101" s="262"/>
      <c r="P101" s="256"/>
      <c r="Q101" s="144"/>
      <c r="R101" s="142"/>
      <c r="S101" s="144"/>
      <c r="T101" s="142"/>
      <c r="U101" s="144"/>
      <c r="V101" s="142"/>
      <c r="W101" s="144"/>
      <c r="X101" s="142"/>
      <c r="Y101" s="260"/>
      <c r="Z101" s="256" t="s">
        <v>1924</v>
      </c>
      <c r="AA101" s="260"/>
      <c r="AB101" s="269" t="s">
        <v>718</v>
      </c>
      <c r="AC101" s="6"/>
    </row>
    <row r="102" spans="1:29">
      <c r="A102" s="260"/>
      <c r="B102" s="269" t="s">
        <v>719</v>
      </c>
      <c r="C102" s="260"/>
      <c r="D102" s="256" t="s">
        <v>1925</v>
      </c>
      <c r="E102" s="256" t="s">
        <v>1877</v>
      </c>
      <c r="F102" s="256"/>
      <c r="G102" s="256"/>
      <c r="H102" s="256"/>
      <c r="I102" s="256"/>
      <c r="J102" s="256"/>
      <c r="K102" s="260"/>
      <c r="L102" s="142"/>
      <c r="M102" s="144"/>
      <c r="N102" s="142"/>
      <c r="O102" s="262"/>
      <c r="P102" s="256"/>
      <c r="Q102" s="144"/>
      <c r="R102" s="142"/>
      <c r="S102" s="144"/>
      <c r="T102" s="142"/>
      <c r="U102" s="144"/>
      <c r="V102" s="142"/>
      <c r="W102" s="144"/>
      <c r="X102" s="142"/>
      <c r="Y102" s="260"/>
      <c r="Z102" s="256" t="s">
        <v>1925</v>
      </c>
      <c r="AA102" s="260"/>
      <c r="AB102" s="269" t="s">
        <v>719</v>
      </c>
      <c r="AC102" s="6"/>
    </row>
    <row r="103" spans="1:29">
      <c r="A103" s="260"/>
      <c r="B103" s="269" t="s">
        <v>1270</v>
      </c>
      <c r="C103" s="260"/>
      <c r="D103" s="256" t="s">
        <v>1926</v>
      </c>
      <c r="E103" s="256" t="s">
        <v>1927</v>
      </c>
      <c r="F103" s="256"/>
      <c r="G103" s="256"/>
      <c r="H103" s="256"/>
      <c r="I103" s="256"/>
      <c r="J103" s="256"/>
      <c r="K103" s="260"/>
      <c r="L103" s="142"/>
      <c r="M103" s="144"/>
      <c r="N103" s="142"/>
      <c r="O103" s="262"/>
      <c r="P103" s="256"/>
      <c r="Q103" s="144"/>
      <c r="R103" s="142"/>
      <c r="S103" s="144"/>
      <c r="T103" s="142"/>
      <c r="U103" s="144"/>
      <c r="V103" s="142"/>
      <c r="W103" s="144"/>
      <c r="X103" s="142"/>
      <c r="Y103" s="260"/>
      <c r="Z103" s="256" t="s">
        <v>1926</v>
      </c>
      <c r="AA103" s="260"/>
      <c r="AB103" s="269" t="s">
        <v>1270</v>
      </c>
      <c r="AC103" s="6"/>
    </row>
    <row r="104" spans="1:29">
      <c r="A104" s="260"/>
      <c r="B104" s="269" t="s">
        <v>1272</v>
      </c>
      <c r="C104" s="260"/>
      <c r="D104" s="256" t="s">
        <v>1928</v>
      </c>
      <c r="E104" s="256" t="s">
        <v>1929</v>
      </c>
      <c r="F104" s="256"/>
      <c r="G104" s="256"/>
      <c r="H104" s="256"/>
      <c r="I104" s="256"/>
      <c r="J104" s="256"/>
      <c r="K104" s="260"/>
      <c r="L104" s="142"/>
      <c r="M104" s="144"/>
      <c r="N104" s="142"/>
      <c r="O104" s="262"/>
      <c r="P104" s="256"/>
      <c r="Q104" s="144"/>
      <c r="R104" s="142"/>
      <c r="S104" s="144"/>
      <c r="T104" s="142"/>
      <c r="U104" s="144"/>
      <c r="V104" s="142"/>
      <c r="W104" s="144"/>
      <c r="X104" s="142"/>
      <c r="Y104" s="260"/>
      <c r="Z104" s="256" t="s">
        <v>1928</v>
      </c>
      <c r="AA104" s="260"/>
      <c r="AB104" s="269" t="s">
        <v>1272</v>
      </c>
      <c r="AC104" s="6"/>
    </row>
    <row r="105" spans="1:29">
      <c r="A105" s="260"/>
      <c r="B105" s="269" t="s">
        <v>1275</v>
      </c>
      <c r="C105" s="260"/>
      <c r="D105" s="256" t="s">
        <v>1930</v>
      </c>
      <c r="E105" s="256" t="s">
        <v>1931</v>
      </c>
      <c r="F105" s="256"/>
      <c r="G105" s="256"/>
      <c r="H105" s="256"/>
      <c r="I105" s="256"/>
      <c r="J105" s="256"/>
      <c r="K105" s="260"/>
      <c r="L105" s="142"/>
      <c r="M105" s="144"/>
      <c r="N105" s="142"/>
      <c r="O105" s="262"/>
      <c r="P105" s="256"/>
      <c r="Q105" s="144"/>
      <c r="R105" s="142"/>
      <c r="S105" s="144"/>
      <c r="T105" s="142"/>
      <c r="U105" s="144"/>
      <c r="V105" s="142"/>
      <c r="W105" s="144"/>
      <c r="X105" s="142"/>
      <c r="Y105" s="260"/>
      <c r="Z105" s="256" t="s">
        <v>1930</v>
      </c>
      <c r="AA105" s="260"/>
      <c r="AB105" s="269" t="s">
        <v>1275</v>
      </c>
      <c r="AC105" s="6"/>
    </row>
    <row r="106" spans="1:29">
      <c r="A106" s="260"/>
      <c r="B106" s="269" t="s">
        <v>1278</v>
      </c>
      <c r="C106" s="260"/>
      <c r="D106" s="256" t="s">
        <v>1932</v>
      </c>
      <c r="E106" s="256" t="s">
        <v>1933</v>
      </c>
      <c r="F106" s="256"/>
      <c r="G106" s="256"/>
      <c r="H106" s="256"/>
      <c r="I106" s="256"/>
      <c r="J106" s="256"/>
      <c r="K106" s="260"/>
      <c r="L106" s="142"/>
      <c r="M106" s="144"/>
      <c r="N106" s="142"/>
      <c r="O106" s="262"/>
      <c r="P106" s="256"/>
      <c r="Q106" s="144"/>
      <c r="R106" s="142"/>
      <c r="S106" s="144"/>
      <c r="T106" s="142"/>
      <c r="U106" s="144"/>
      <c r="V106" s="142"/>
      <c r="W106" s="144"/>
      <c r="X106" s="142"/>
      <c r="Y106" s="260"/>
      <c r="Z106" s="256" t="s">
        <v>1932</v>
      </c>
      <c r="AA106" s="260"/>
      <c r="AB106" s="269" t="s">
        <v>1278</v>
      </c>
      <c r="AC106" s="6"/>
    </row>
    <row r="107" spans="1:29">
      <c r="A107" s="260"/>
      <c r="B107" s="269" t="s">
        <v>1280</v>
      </c>
      <c r="C107" s="260"/>
      <c r="D107" s="256" t="s">
        <v>1934</v>
      </c>
      <c r="E107" s="256" t="s">
        <v>1935</v>
      </c>
      <c r="F107" s="256"/>
      <c r="G107" s="256"/>
      <c r="H107" s="256"/>
      <c r="I107" s="256"/>
      <c r="J107" s="256"/>
      <c r="K107" s="260"/>
      <c r="L107" s="142"/>
      <c r="M107" s="144"/>
      <c r="N107" s="142"/>
      <c r="O107" s="262"/>
      <c r="P107" s="256"/>
      <c r="Q107" s="144"/>
      <c r="R107" s="142"/>
      <c r="S107" s="144"/>
      <c r="T107" s="142"/>
      <c r="U107" s="144"/>
      <c r="V107" s="142"/>
      <c r="W107" s="144"/>
      <c r="X107" s="142"/>
      <c r="Y107" s="260"/>
      <c r="Z107" s="256" t="s">
        <v>1934</v>
      </c>
      <c r="AA107" s="260"/>
      <c r="AB107" s="269" t="s">
        <v>1280</v>
      </c>
      <c r="AC107" s="6"/>
    </row>
    <row r="108" spans="1:29">
      <c r="A108" s="260"/>
      <c r="B108" s="269" t="s">
        <v>1282</v>
      </c>
      <c r="C108" s="260"/>
      <c r="D108" s="256" t="s">
        <v>1936</v>
      </c>
      <c r="E108" s="256" t="s">
        <v>1937</v>
      </c>
      <c r="F108" s="256"/>
      <c r="G108" s="256"/>
      <c r="H108" s="256"/>
      <c r="I108" s="256"/>
      <c r="J108" s="256"/>
      <c r="K108" s="260"/>
      <c r="L108" s="142"/>
      <c r="M108" s="144"/>
      <c r="N108" s="142"/>
      <c r="O108" s="262"/>
      <c r="P108" s="256"/>
      <c r="Q108" s="144"/>
      <c r="R108" s="142"/>
      <c r="S108" s="144"/>
      <c r="T108" s="142"/>
      <c r="U108" s="144"/>
      <c r="V108" s="142"/>
      <c r="W108" s="144"/>
      <c r="X108" s="142"/>
      <c r="Y108" s="260"/>
      <c r="Z108" s="256" t="s">
        <v>1936</v>
      </c>
      <c r="AA108" s="260"/>
      <c r="AB108" s="269" t="s">
        <v>1282</v>
      </c>
      <c r="AC108" s="6"/>
    </row>
    <row r="109" spans="1:29">
      <c r="A109" s="260"/>
      <c r="B109" s="269" t="s">
        <v>1284</v>
      </c>
      <c r="C109" s="260"/>
      <c r="D109" s="256" t="s">
        <v>1938</v>
      </c>
      <c r="E109" s="256" t="s">
        <v>1939</v>
      </c>
      <c r="F109" s="256"/>
      <c r="G109" s="256"/>
      <c r="H109" s="256"/>
      <c r="I109" s="256"/>
      <c r="J109" s="256"/>
      <c r="K109" s="260"/>
      <c r="L109" s="142"/>
      <c r="M109" s="144"/>
      <c r="N109" s="142"/>
      <c r="O109" s="262"/>
      <c r="P109" s="256"/>
      <c r="Q109" s="144"/>
      <c r="R109" s="142"/>
      <c r="S109" s="144"/>
      <c r="T109" s="142"/>
      <c r="U109" s="144"/>
      <c r="V109" s="142"/>
      <c r="W109" s="144"/>
      <c r="X109" s="142"/>
      <c r="Y109" s="260"/>
      <c r="Z109" s="256" t="s">
        <v>1938</v>
      </c>
      <c r="AA109" s="260"/>
      <c r="AB109" s="269" t="s">
        <v>1284</v>
      </c>
      <c r="AC109" s="6"/>
    </row>
    <row r="110" spans="1:29">
      <c r="A110" s="260"/>
      <c r="B110" s="269" t="s">
        <v>1286</v>
      </c>
      <c r="C110" s="260"/>
      <c r="D110" s="256" t="s">
        <v>1940</v>
      </c>
      <c r="E110" s="256" t="s">
        <v>1867</v>
      </c>
      <c r="F110" s="256"/>
      <c r="G110" s="256"/>
      <c r="H110" s="256"/>
      <c r="I110" s="256"/>
      <c r="J110" s="256"/>
      <c r="K110" s="260"/>
      <c r="L110" s="142"/>
      <c r="M110" s="144"/>
      <c r="N110" s="142"/>
      <c r="O110" s="262"/>
      <c r="P110" s="256"/>
      <c r="Q110" s="144"/>
      <c r="R110" s="142"/>
      <c r="S110" s="144"/>
      <c r="T110" s="142"/>
      <c r="U110" s="144"/>
      <c r="V110" s="142"/>
      <c r="W110" s="144"/>
      <c r="X110" s="142"/>
      <c r="Y110" s="260"/>
      <c r="Z110" s="256" t="s">
        <v>1940</v>
      </c>
      <c r="AA110" s="260"/>
      <c r="AB110" s="269" t="s">
        <v>1286</v>
      </c>
      <c r="AC110" s="6"/>
    </row>
    <row r="111" spans="1:29">
      <c r="A111" s="260"/>
      <c r="B111" s="269" t="s">
        <v>1289</v>
      </c>
      <c r="C111" s="260"/>
      <c r="D111" s="256" t="s">
        <v>1941</v>
      </c>
      <c r="E111" s="256" t="s">
        <v>1869</v>
      </c>
      <c r="F111" s="256"/>
      <c r="G111" s="256"/>
      <c r="H111" s="256"/>
      <c r="I111" s="256"/>
      <c r="J111" s="256"/>
      <c r="K111" s="260"/>
      <c r="L111" s="142"/>
      <c r="M111" s="144"/>
      <c r="N111" s="142"/>
      <c r="O111" s="262"/>
      <c r="P111" s="256"/>
      <c r="Q111" s="144"/>
      <c r="R111" s="142"/>
      <c r="S111" s="144"/>
      <c r="T111" s="142"/>
      <c r="U111" s="144"/>
      <c r="V111" s="142"/>
      <c r="W111" s="144"/>
      <c r="X111" s="142"/>
      <c r="Y111" s="260"/>
      <c r="Z111" s="256" t="s">
        <v>1941</v>
      </c>
      <c r="AA111" s="260"/>
      <c r="AB111" s="269" t="s">
        <v>1289</v>
      </c>
      <c r="AC111" s="6"/>
    </row>
    <row r="112" spans="1:29">
      <c r="A112" s="260"/>
      <c r="B112" s="269" t="s">
        <v>1291</v>
      </c>
      <c r="C112" s="260"/>
      <c r="D112" s="256"/>
      <c r="E112" s="256" t="s">
        <v>1942</v>
      </c>
      <c r="F112" s="256"/>
      <c r="G112" s="256"/>
      <c r="H112" s="256"/>
      <c r="I112" s="256"/>
      <c r="J112" s="256"/>
      <c r="K112" s="260"/>
      <c r="L112" s="142"/>
      <c r="M112" s="144"/>
      <c r="N112" s="142"/>
      <c r="O112" s="262"/>
      <c r="P112" s="256"/>
      <c r="Q112" s="144"/>
      <c r="R112" s="142"/>
      <c r="S112" s="144"/>
      <c r="T112" s="142"/>
      <c r="U112" s="144"/>
      <c r="V112" s="142"/>
      <c r="W112" s="144"/>
      <c r="X112" s="142"/>
      <c r="Y112" s="260"/>
      <c r="Z112" s="256"/>
      <c r="AA112" s="260"/>
      <c r="AB112" s="269" t="s">
        <v>1291</v>
      </c>
      <c r="AC112" s="6"/>
    </row>
    <row r="113" spans="1:33">
      <c r="A113" s="260"/>
      <c r="B113" s="269" t="s">
        <v>1293</v>
      </c>
      <c r="C113" s="260"/>
      <c r="D113" s="256"/>
      <c r="E113" s="256"/>
      <c r="F113" s="256" t="s">
        <v>1943</v>
      </c>
      <c r="G113" s="256"/>
      <c r="H113" s="256"/>
      <c r="I113" s="256"/>
      <c r="J113" s="256"/>
      <c r="K113" s="186"/>
      <c r="L113" s="187"/>
      <c r="M113" s="186"/>
      <c r="N113" s="187"/>
      <c r="O113" s="279"/>
      <c r="P113" s="256"/>
      <c r="Q113" s="186"/>
      <c r="R113" s="187"/>
      <c r="S113" s="186"/>
      <c r="T113" s="187"/>
      <c r="U113" s="186"/>
      <c r="V113" s="187"/>
      <c r="W113" s="186"/>
      <c r="X113" s="187"/>
      <c r="Y113" s="260"/>
      <c r="Z113" s="256"/>
      <c r="AA113" s="260"/>
      <c r="AB113" s="269" t="s">
        <v>1293</v>
      </c>
      <c r="AC113" s="6"/>
    </row>
    <row r="114" spans="1:33">
      <c r="A114" s="260"/>
      <c r="B114" s="269" t="s">
        <v>1295</v>
      </c>
      <c r="C114" s="260"/>
      <c r="D114" s="256" t="s">
        <v>1944</v>
      </c>
      <c r="E114" s="256" t="s">
        <v>1875</v>
      </c>
      <c r="F114" s="256"/>
      <c r="G114" s="256"/>
      <c r="H114" s="256"/>
      <c r="I114" s="256"/>
      <c r="J114" s="256"/>
      <c r="K114" s="260"/>
      <c r="L114" s="142"/>
      <c r="M114" s="144"/>
      <c r="N114" s="142"/>
      <c r="O114" s="262"/>
      <c r="P114" s="256"/>
      <c r="Q114" s="144"/>
      <c r="R114" s="142"/>
      <c r="S114" s="144"/>
      <c r="T114" s="142"/>
      <c r="U114" s="144"/>
      <c r="V114" s="142"/>
      <c r="W114" s="144"/>
      <c r="X114" s="142">
        <f>SUM(L114,N114,-R114,T114,V114)</f>
        <v>0</v>
      </c>
      <c r="Y114" s="260"/>
      <c r="Z114" s="256" t="s">
        <v>1944</v>
      </c>
      <c r="AA114" s="260"/>
      <c r="AB114" s="269" t="s">
        <v>1295</v>
      </c>
      <c r="AC114" s="6"/>
      <c r="AG114" s="142"/>
    </row>
    <row r="115" spans="1:33">
      <c r="A115" s="260"/>
      <c r="B115" s="269" t="s">
        <v>1297</v>
      </c>
      <c r="C115" s="260"/>
      <c r="D115" s="256" t="s">
        <v>1945</v>
      </c>
      <c r="E115" s="256" t="s">
        <v>1877</v>
      </c>
      <c r="F115" s="256"/>
      <c r="G115" s="256"/>
      <c r="H115" s="256"/>
      <c r="I115" s="256"/>
      <c r="J115" s="256"/>
      <c r="K115" s="260"/>
      <c r="L115" s="142"/>
      <c r="M115" s="144"/>
      <c r="N115" s="142"/>
      <c r="O115" s="262"/>
      <c r="P115" s="256"/>
      <c r="Q115" s="144"/>
      <c r="R115" s="142"/>
      <c r="S115" s="144"/>
      <c r="T115" s="142"/>
      <c r="U115" s="144"/>
      <c r="V115" s="142"/>
      <c r="W115" s="144"/>
      <c r="X115" s="142">
        <f>SUM(L115,N115,-R115,T115,V115)</f>
        <v>0</v>
      </c>
      <c r="Y115" s="260"/>
      <c r="Z115" s="256" t="s">
        <v>1945</v>
      </c>
      <c r="AA115" s="260"/>
      <c r="AB115" s="269" t="s">
        <v>1297</v>
      </c>
      <c r="AC115" s="6"/>
      <c r="AG115" s="142"/>
    </row>
    <row r="116" spans="1:33">
      <c r="A116" s="260"/>
      <c r="B116" s="269" t="s">
        <v>1300</v>
      </c>
      <c r="C116" s="260"/>
      <c r="D116" s="256" t="s">
        <v>1946</v>
      </c>
      <c r="E116" s="256" t="s">
        <v>1947</v>
      </c>
      <c r="F116" s="256"/>
      <c r="G116" s="256"/>
      <c r="H116" s="256"/>
      <c r="I116" s="256"/>
      <c r="J116" s="256"/>
      <c r="K116" s="260"/>
      <c r="L116" s="142"/>
      <c r="M116" s="144"/>
      <c r="N116" s="142"/>
      <c r="O116" s="262"/>
      <c r="P116" s="256"/>
      <c r="Q116" s="144"/>
      <c r="R116" s="142"/>
      <c r="S116" s="144"/>
      <c r="T116" s="142"/>
      <c r="U116" s="144"/>
      <c r="V116" s="142"/>
      <c r="W116" s="144"/>
      <c r="X116" s="142">
        <f>SUM(L116,N116,-R116,T116,V116)</f>
        <v>0</v>
      </c>
      <c r="Y116" s="260"/>
      <c r="Z116" s="256" t="s">
        <v>1946</v>
      </c>
      <c r="AA116" s="260"/>
      <c r="AB116" s="269" t="s">
        <v>1300</v>
      </c>
      <c r="AC116" s="6"/>
      <c r="AG116" s="142"/>
    </row>
    <row r="117" spans="1:33">
      <c r="A117" s="260"/>
      <c r="B117" s="269" t="s">
        <v>1302</v>
      </c>
      <c r="C117" s="260"/>
      <c r="D117" s="256" t="s">
        <v>1948</v>
      </c>
      <c r="E117" s="256" t="s">
        <v>1867</v>
      </c>
      <c r="F117" s="256"/>
      <c r="G117" s="256"/>
      <c r="H117" s="256"/>
      <c r="I117" s="256"/>
      <c r="J117" s="256"/>
      <c r="K117" s="260"/>
      <c r="L117" s="142"/>
      <c r="M117" s="144"/>
      <c r="N117" s="142"/>
      <c r="O117" s="262"/>
      <c r="P117" s="256"/>
      <c r="Q117" s="144"/>
      <c r="R117" s="142"/>
      <c r="S117" s="144"/>
      <c r="T117" s="142"/>
      <c r="U117" s="144"/>
      <c r="V117" s="142"/>
      <c r="W117" s="144"/>
      <c r="X117" s="142"/>
      <c r="Y117" s="260"/>
      <c r="Z117" s="256" t="s">
        <v>1948</v>
      </c>
      <c r="AA117" s="260"/>
      <c r="AB117" s="269" t="s">
        <v>1302</v>
      </c>
      <c r="AC117" s="6"/>
      <c r="AG117" s="142"/>
    </row>
    <row r="118" spans="1:33">
      <c r="A118" s="260"/>
      <c r="B118" s="269" t="s">
        <v>1305</v>
      </c>
      <c r="C118" s="260"/>
      <c r="D118" s="256" t="s">
        <v>1949</v>
      </c>
      <c r="E118" s="256" t="s">
        <v>1950</v>
      </c>
      <c r="F118" s="256"/>
      <c r="G118" s="256"/>
      <c r="H118" s="256"/>
      <c r="I118" s="256"/>
      <c r="J118" s="256"/>
      <c r="K118" s="260"/>
      <c r="L118" s="142"/>
      <c r="M118" s="144"/>
      <c r="N118" s="142"/>
      <c r="O118" s="262"/>
      <c r="P118" s="256"/>
      <c r="Q118" s="144"/>
      <c r="R118" s="142"/>
      <c r="S118" s="144"/>
      <c r="T118" s="142"/>
      <c r="U118" s="144"/>
      <c r="V118" s="142"/>
      <c r="W118" s="144"/>
      <c r="X118" s="142"/>
      <c r="Y118" s="260"/>
      <c r="Z118" s="256" t="s">
        <v>1949</v>
      </c>
      <c r="AA118" s="260"/>
      <c r="AB118" s="269" t="s">
        <v>1305</v>
      </c>
      <c r="AC118" s="6"/>
      <c r="AG118" s="142"/>
    </row>
    <row r="119" spans="1:33">
      <c r="A119" s="260"/>
      <c r="B119" s="269" t="s">
        <v>1307</v>
      </c>
      <c r="C119" s="260"/>
      <c r="D119" s="256" t="s">
        <v>1951</v>
      </c>
      <c r="E119" s="256" t="s">
        <v>1952</v>
      </c>
      <c r="F119" s="256"/>
      <c r="G119" s="256"/>
      <c r="H119" s="256"/>
      <c r="I119" s="256"/>
      <c r="J119" s="256"/>
      <c r="K119" s="260"/>
      <c r="L119" s="142"/>
      <c r="M119" s="144"/>
      <c r="N119" s="142"/>
      <c r="O119" s="262"/>
      <c r="P119" s="256"/>
      <c r="Q119" s="144"/>
      <c r="R119" s="142"/>
      <c r="S119" s="144"/>
      <c r="T119" s="142"/>
      <c r="U119" s="144"/>
      <c r="V119" s="142"/>
      <c r="W119" s="144"/>
      <c r="X119" s="142"/>
      <c r="Y119" s="260"/>
      <c r="Z119" s="256" t="s">
        <v>1951</v>
      </c>
      <c r="AA119" s="260"/>
      <c r="AB119" s="269" t="s">
        <v>1307</v>
      </c>
      <c r="AC119" s="6"/>
      <c r="AG119" s="142"/>
    </row>
    <row r="120" spans="1:33">
      <c r="A120" s="260"/>
      <c r="B120" s="269" t="s">
        <v>1309</v>
      </c>
      <c r="C120" s="260"/>
      <c r="D120" s="256" t="s">
        <v>1953</v>
      </c>
      <c r="E120" s="256" t="s">
        <v>157</v>
      </c>
      <c r="F120" s="256"/>
      <c r="G120" s="256"/>
      <c r="H120" s="256"/>
      <c r="I120" s="256"/>
      <c r="J120" s="256"/>
      <c r="K120" s="260"/>
      <c r="L120" s="142"/>
      <c r="M120" s="144"/>
      <c r="N120" s="142"/>
      <c r="O120" s="262"/>
      <c r="P120" s="256"/>
      <c r="Q120" s="144"/>
      <c r="R120" s="142"/>
      <c r="S120" s="144"/>
      <c r="T120" s="142"/>
      <c r="U120" s="144"/>
      <c r="V120" s="142"/>
      <c r="W120" s="144"/>
      <c r="X120" s="142">
        <f>SUM(L120,N120,-R120,T120,V120)</f>
        <v>0</v>
      </c>
      <c r="Y120" s="260"/>
      <c r="Z120" s="256" t="s">
        <v>1953</v>
      </c>
      <c r="AA120" s="260"/>
      <c r="AB120" s="269" t="s">
        <v>1309</v>
      </c>
      <c r="AC120" s="6"/>
      <c r="AG120" s="142"/>
    </row>
    <row r="121" spans="1:33">
      <c r="A121" s="260"/>
      <c r="B121" s="269" t="s">
        <v>1312</v>
      </c>
      <c r="C121" s="260"/>
      <c r="D121" s="256" t="s">
        <v>1954</v>
      </c>
      <c r="E121" s="256" t="s">
        <v>1955</v>
      </c>
      <c r="F121" s="256"/>
      <c r="G121" s="256"/>
      <c r="H121" s="256"/>
      <c r="I121" s="256"/>
      <c r="J121" s="256"/>
      <c r="K121" s="260"/>
      <c r="L121" s="142"/>
      <c r="M121" s="144"/>
      <c r="N121" s="142"/>
      <c r="O121" s="262"/>
      <c r="P121" s="256"/>
      <c r="Q121" s="144"/>
      <c r="R121" s="142"/>
      <c r="S121" s="144"/>
      <c r="T121" s="142"/>
      <c r="U121" s="144"/>
      <c r="V121" s="142"/>
      <c r="W121" s="144"/>
      <c r="X121" s="142"/>
      <c r="Y121" s="260"/>
      <c r="Z121" s="256" t="s">
        <v>1954</v>
      </c>
      <c r="AA121" s="260"/>
      <c r="AB121" s="269" t="s">
        <v>1312</v>
      </c>
      <c r="AC121" s="6"/>
      <c r="AG121" s="142"/>
    </row>
    <row r="122" spans="1:33">
      <c r="A122" s="260"/>
      <c r="B122" s="269" t="s">
        <v>1314</v>
      </c>
      <c r="C122" s="260"/>
      <c r="D122" s="256" t="s">
        <v>1956</v>
      </c>
      <c r="E122" s="256" t="s">
        <v>1869</v>
      </c>
      <c r="F122" s="256"/>
      <c r="G122" s="256"/>
      <c r="H122" s="256"/>
      <c r="I122" s="256"/>
      <c r="J122" s="256"/>
      <c r="K122" s="260"/>
      <c r="L122" s="142"/>
      <c r="M122" s="144"/>
      <c r="N122" s="142"/>
      <c r="O122" s="262"/>
      <c r="P122" s="256"/>
      <c r="Q122" s="144"/>
      <c r="R122" s="142"/>
      <c r="S122" s="144"/>
      <c r="T122" s="142"/>
      <c r="U122" s="144"/>
      <c r="V122" s="142"/>
      <c r="W122" s="144"/>
      <c r="X122" s="142"/>
      <c r="Y122" s="260"/>
      <c r="Z122" s="256" t="s">
        <v>1956</v>
      </c>
      <c r="AA122" s="260"/>
      <c r="AB122" s="269" t="s">
        <v>1314</v>
      </c>
      <c r="AC122" s="6"/>
      <c r="AG122" s="142"/>
    </row>
    <row r="123" spans="1:33">
      <c r="A123" s="260"/>
      <c r="B123" s="269" t="s">
        <v>1316</v>
      </c>
      <c r="C123" s="260"/>
      <c r="D123" s="256"/>
      <c r="E123" s="256" t="s">
        <v>1957</v>
      </c>
      <c r="F123" s="256"/>
      <c r="G123" s="256"/>
      <c r="H123" s="256"/>
      <c r="I123" s="256"/>
      <c r="J123" s="256"/>
      <c r="K123" s="260"/>
      <c r="L123" s="142">
        <f>SUM(L114:L122)</f>
        <v>0</v>
      </c>
      <c r="M123" s="144"/>
      <c r="N123" s="142">
        <f>SUM(N114:N122)</f>
        <v>0</v>
      </c>
      <c r="O123" s="262"/>
      <c r="P123" s="256"/>
      <c r="Q123" s="144"/>
      <c r="R123" s="142">
        <f>SUM(R114:R122)</f>
        <v>0</v>
      </c>
      <c r="S123" s="144"/>
      <c r="T123" s="142">
        <f>SUM(T114:T122)</f>
        <v>0</v>
      </c>
      <c r="U123" s="144"/>
      <c r="V123" s="142"/>
      <c r="W123" s="144"/>
      <c r="X123" s="142">
        <f>SUM(X114:X122)</f>
        <v>0</v>
      </c>
      <c r="Y123" s="260"/>
      <c r="Z123" s="256"/>
      <c r="AA123" s="260"/>
      <c r="AB123" s="269" t="s">
        <v>1316</v>
      </c>
      <c r="AC123" s="6"/>
      <c r="AG123" s="142"/>
    </row>
    <row r="124" spans="1:33">
      <c r="A124" s="260"/>
      <c r="B124" s="269" t="s">
        <v>1318</v>
      </c>
      <c r="C124" s="260"/>
      <c r="D124" s="256"/>
      <c r="E124" s="256" t="s">
        <v>1958</v>
      </c>
      <c r="F124" s="256"/>
      <c r="G124" s="256"/>
      <c r="H124" s="256"/>
      <c r="I124" s="256"/>
      <c r="J124" s="256"/>
      <c r="K124" s="186"/>
      <c r="L124" s="187"/>
      <c r="M124" s="186"/>
      <c r="N124" s="187"/>
      <c r="O124" s="279"/>
      <c r="P124" s="256"/>
      <c r="Q124" s="186"/>
      <c r="R124" s="187"/>
      <c r="S124" s="186"/>
      <c r="T124" s="187"/>
      <c r="U124" s="186"/>
      <c r="V124" s="187"/>
      <c r="W124" s="186"/>
      <c r="X124" s="187"/>
      <c r="Y124" s="260"/>
      <c r="Z124" s="256"/>
      <c r="AA124" s="260"/>
      <c r="AB124" s="269" t="s">
        <v>1318</v>
      </c>
      <c r="AC124" s="6"/>
      <c r="AG124" s="142"/>
    </row>
    <row r="125" spans="1:33">
      <c r="A125" s="260"/>
      <c r="B125" s="256"/>
      <c r="C125" s="260"/>
      <c r="D125" s="256"/>
      <c r="E125" s="256" t="s">
        <v>1959</v>
      </c>
      <c r="F125" s="256"/>
      <c r="G125" s="256"/>
      <c r="H125" s="256"/>
      <c r="I125" s="256"/>
      <c r="J125" s="256"/>
      <c r="K125" s="186"/>
      <c r="L125" s="187"/>
      <c r="M125" s="186"/>
      <c r="N125" s="187"/>
      <c r="O125" s="279"/>
      <c r="P125" s="256"/>
      <c r="Q125" s="186"/>
      <c r="R125" s="187"/>
      <c r="S125" s="186"/>
      <c r="T125" s="187"/>
      <c r="U125" s="186"/>
      <c r="V125" s="187"/>
      <c r="W125" s="186"/>
      <c r="X125" s="187"/>
      <c r="Y125" s="260"/>
      <c r="Z125" s="256"/>
      <c r="AA125" s="260"/>
      <c r="AB125" s="256"/>
      <c r="AC125" s="6"/>
      <c r="AG125" s="142"/>
    </row>
    <row r="126" spans="1:33">
      <c r="A126" s="260"/>
      <c r="B126" s="269" t="s">
        <v>1320</v>
      </c>
      <c r="C126" s="260"/>
      <c r="D126" s="256" t="s">
        <v>1960</v>
      </c>
      <c r="E126" s="256" t="s">
        <v>1875</v>
      </c>
      <c r="F126" s="256"/>
      <c r="G126" s="256"/>
      <c r="H126" s="256"/>
      <c r="I126" s="256"/>
      <c r="J126" s="256"/>
      <c r="K126" s="260"/>
      <c r="L126" s="142"/>
      <c r="M126" s="144"/>
      <c r="N126" s="142"/>
      <c r="O126" s="262"/>
      <c r="P126" s="256"/>
      <c r="Q126" s="144"/>
      <c r="R126" s="142"/>
      <c r="S126" s="144"/>
      <c r="T126" s="142"/>
      <c r="U126" s="144"/>
      <c r="V126" s="142"/>
      <c r="W126" s="144"/>
      <c r="X126" s="142"/>
      <c r="Y126" s="260"/>
      <c r="Z126" s="256" t="s">
        <v>1960</v>
      </c>
      <c r="AA126" s="260"/>
      <c r="AB126" s="269" t="s">
        <v>1320</v>
      </c>
      <c r="AC126" s="6"/>
      <c r="AG126" s="142"/>
    </row>
    <row r="127" spans="1:33">
      <c r="A127" s="260"/>
      <c r="B127" s="269" t="s">
        <v>1322</v>
      </c>
      <c r="C127" s="260"/>
      <c r="D127" s="256" t="s">
        <v>1961</v>
      </c>
      <c r="E127" s="256" t="s">
        <v>1877</v>
      </c>
      <c r="F127" s="256"/>
      <c r="G127" s="256"/>
      <c r="H127" s="256"/>
      <c r="I127" s="256"/>
      <c r="J127" s="256"/>
      <c r="K127" s="260"/>
      <c r="L127" s="142"/>
      <c r="M127" s="144"/>
      <c r="N127" s="142"/>
      <c r="O127" s="262"/>
      <c r="P127" s="256"/>
      <c r="Q127" s="144"/>
      <c r="R127" s="142"/>
      <c r="S127" s="144"/>
      <c r="T127" s="142"/>
      <c r="U127" s="144"/>
      <c r="V127" s="142"/>
      <c r="W127" s="144"/>
      <c r="X127" s="142"/>
      <c r="Y127" s="260"/>
      <c r="Z127" s="256" t="s">
        <v>1961</v>
      </c>
      <c r="AA127" s="260"/>
      <c r="AB127" s="269" t="s">
        <v>1322</v>
      </c>
      <c r="AC127" s="6"/>
      <c r="AG127" s="142"/>
    </row>
    <row r="128" spans="1:33">
      <c r="A128" s="260"/>
      <c r="B128" s="269" t="s">
        <v>1324</v>
      </c>
      <c r="C128" s="260"/>
      <c r="D128" s="256" t="s">
        <v>1962</v>
      </c>
      <c r="E128" s="256" t="s">
        <v>1963</v>
      </c>
      <c r="F128" s="256"/>
      <c r="G128" s="256"/>
      <c r="H128" s="256"/>
      <c r="I128" s="256"/>
      <c r="J128" s="256"/>
      <c r="K128" s="260"/>
      <c r="L128" s="142"/>
      <c r="M128" s="144"/>
      <c r="N128" s="142"/>
      <c r="O128" s="262"/>
      <c r="P128" s="256"/>
      <c r="Q128" s="144"/>
      <c r="R128" s="142"/>
      <c r="S128" s="144"/>
      <c r="T128" s="142"/>
      <c r="U128" s="144"/>
      <c r="V128" s="142"/>
      <c r="W128" s="144"/>
      <c r="X128" s="142"/>
      <c r="Y128" s="260"/>
      <c r="Z128" s="256" t="s">
        <v>1962</v>
      </c>
      <c r="AA128" s="260"/>
      <c r="AB128" s="269" t="s">
        <v>1324</v>
      </c>
      <c r="AC128" s="6"/>
      <c r="AG128" s="142"/>
    </row>
    <row r="129" spans="1:33">
      <c r="A129" s="260"/>
      <c r="B129" s="269" t="s">
        <v>38</v>
      </c>
      <c r="C129" s="260"/>
      <c r="D129" s="256" t="s">
        <v>1964</v>
      </c>
      <c r="E129" s="256" t="s">
        <v>1965</v>
      </c>
      <c r="F129" s="256"/>
      <c r="G129" s="256"/>
      <c r="H129" s="256"/>
      <c r="I129" s="256"/>
      <c r="J129" s="256"/>
      <c r="K129" s="260"/>
      <c r="L129" s="142"/>
      <c r="M129" s="144"/>
      <c r="N129" s="142"/>
      <c r="O129" s="262"/>
      <c r="P129" s="256"/>
      <c r="Q129" s="144"/>
      <c r="R129" s="142"/>
      <c r="S129" s="144"/>
      <c r="T129" s="142"/>
      <c r="U129" s="144"/>
      <c r="V129" s="142"/>
      <c r="W129" s="144"/>
      <c r="X129" s="142"/>
      <c r="Y129" s="260"/>
      <c r="Z129" s="256" t="s">
        <v>1964</v>
      </c>
      <c r="AA129" s="260"/>
      <c r="AB129" s="269" t="s">
        <v>38</v>
      </c>
      <c r="AC129" s="6"/>
      <c r="AG129" s="142"/>
    </row>
    <row r="130" spans="1:33">
      <c r="A130" s="260"/>
      <c r="B130" s="269" t="s">
        <v>40</v>
      </c>
      <c r="C130" s="260"/>
      <c r="D130" s="256" t="s">
        <v>1966</v>
      </c>
      <c r="E130" s="256" t="s">
        <v>1967</v>
      </c>
      <c r="F130" s="256"/>
      <c r="G130" s="256"/>
      <c r="H130" s="256"/>
      <c r="I130" s="256"/>
      <c r="J130" s="256"/>
      <c r="K130" s="260"/>
      <c r="L130" s="142"/>
      <c r="M130" s="144"/>
      <c r="N130" s="142"/>
      <c r="O130" s="262"/>
      <c r="P130" s="256"/>
      <c r="Q130" s="144"/>
      <c r="R130" s="142"/>
      <c r="S130" s="144"/>
      <c r="T130" s="142"/>
      <c r="U130" s="144"/>
      <c r="V130" s="142"/>
      <c r="W130" s="144"/>
      <c r="X130" s="142"/>
      <c r="Y130" s="260"/>
      <c r="Z130" s="256" t="s">
        <v>1966</v>
      </c>
      <c r="AA130" s="260"/>
      <c r="AB130" s="269" t="s">
        <v>40</v>
      </c>
      <c r="AC130" s="6"/>
      <c r="AG130" s="142"/>
    </row>
    <row r="131" spans="1:33">
      <c r="A131" s="260"/>
      <c r="B131" s="269" t="s">
        <v>41</v>
      </c>
      <c r="C131" s="260"/>
      <c r="D131" s="256" t="s">
        <v>1968</v>
      </c>
      <c r="E131" s="256" t="s">
        <v>1937</v>
      </c>
      <c r="F131" s="256"/>
      <c r="G131" s="256"/>
      <c r="H131" s="256"/>
      <c r="I131" s="256"/>
      <c r="J131" s="256"/>
      <c r="K131" s="260"/>
      <c r="L131" s="142"/>
      <c r="M131" s="144"/>
      <c r="N131" s="142"/>
      <c r="O131" s="262"/>
      <c r="P131" s="256"/>
      <c r="Q131" s="144"/>
      <c r="R131" s="142"/>
      <c r="S131" s="144"/>
      <c r="T131" s="142"/>
      <c r="U131" s="144"/>
      <c r="V131" s="142"/>
      <c r="W131" s="144"/>
      <c r="X131" s="142"/>
      <c r="Y131" s="260"/>
      <c r="Z131" s="256" t="s">
        <v>1968</v>
      </c>
      <c r="AA131" s="260"/>
      <c r="AB131" s="269" t="s">
        <v>41</v>
      </c>
      <c r="AC131" s="6"/>
      <c r="AG131" s="142"/>
    </row>
    <row r="132" spans="1:33">
      <c r="A132" s="260"/>
      <c r="B132" s="269" t="s">
        <v>43</v>
      </c>
      <c r="C132" s="260"/>
      <c r="D132" s="256" t="s">
        <v>1969</v>
      </c>
      <c r="E132" s="256" t="s">
        <v>1970</v>
      </c>
      <c r="F132" s="256"/>
      <c r="G132" s="256"/>
      <c r="H132" s="256"/>
      <c r="I132" s="256"/>
      <c r="J132" s="256"/>
      <c r="K132" s="260"/>
      <c r="L132" s="142"/>
      <c r="M132" s="144"/>
      <c r="N132" s="142"/>
      <c r="O132" s="262"/>
      <c r="P132" s="256"/>
      <c r="Q132" s="144"/>
      <c r="R132" s="142"/>
      <c r="S132" s="144"/>
      <c r="T132" s="142"/>
      <c r="U132" s="144"/>
      <c r="V132" s="142"/>
      <c r="W132" s="144"/>
      <c r="X132" s="142"/>
      <c r="Y132" s="260"/>
      <c r="Z132" s="256" t="s">
        <v>1969</v>
      </c>
      <c r="AA132" s="260"/>
      <c r="AB132" s="269" t="s">
        <v>43</v>
      </c>
      <c r="AC132" s="6"/>
      <c r="AG132" s="142"/>
    </row>
    <row r="133" spans="1:33">
      <c r="A133" s="260"/>
      <c r="B133" s="269" t="s">
        <v>44</v>
      </c>
      <c r="C133" s="260"/>
      <c r="D133" s="256" t="s">
        <v>1971</v>
      </c>
      <c r="E133" s="256" t="s">
        <v>1869</v>
      </c>
      <c r="F133" s="256"/>
      <c r="G133" s="256"/>
      <c r="H133" s="256"/>
      <c r="I133" s="256"/>
      <c r="J133" s="256"/>
      <c r="K133" s="260"/>
      <c r="L133" s="142"/>
      <c r="M133" s="144"/>
      <c r="N133" s="142"/>
      <c r="O133" s="262"/>
      <c r="P133" s="256"/>
      <c r="Q133" s="144"/>
      <c r="R133" s="142"/>
      <c r="S133" s="144"/>
      <c r="T133" s="142"/>
      <c r="U133" s="144"/>
      <c r="V133" s="142"/>
      <c r="W133" s="144"/>
      <c r="X133" s="142"/>
      <c r="Y133" s="260"/>
      <c r="Z133" s="256" t="s">
        <v>1971</v>
      </c>
      <c r="AA133" s="260"/>
      <c r="AB133" s="269" t="s">
        <v>44</v>
      </c>
      <c r="AC133" s="6"/>
      <c r="AG133" s="142"/>
    </row>
    <row r="134" spans="1:33">
      <c r="A134" s="260"/>
      <c r="B134" s="269" t="s">
        <v>45</v>
      </c>
      <c r="C134" s="260"/>
      <c r="D134" s="256"/>
      <c r="E134" s="256" t="s">
        <v>1972</v>
      </c>
      <c r="F134" s="256"/>
      <c r="G134" s="256"/>
      <c r="H134" s="256"/>
      <c r="I134" s="256"/>
      <c r="J134" s="256"/>
      <c r="K134" s="186"/>
      <c r="L134" s="187"/>
      <c r="M134" s="186"/>
      <c r="N134" s="187"/>
      <c r="O134" s="279"/>
      <c r="P134" s="256"/>
      <c r="Q134" s="186"/>
      <c r="R134" s="187"/>
      <c r="S134" s="186"/>
      <c r="T134" s="187"/>
      <c r="U134" s="186"/>
      <c r="V134" s="187"/>
      <c r="W134" s="186"/>
      <c r="X134" s="187"/>
      <c r="Y134" s="260"/>
      <c r="Z134" s="256"/>
      <c r="AA134" s="260"/>
      <c r="AB134" s="269" t="s">
        <v>45</v>
      </c>
      <c r="AC134" s="6"/>
      <c r="AG134" s="142"/>
    </row>
    <row r="135" spans="1:33">
      <c r="A135" s="260"/>
      <c r="B135" s="269" t="s">
        <v>46</v>
      </c>
      <c r="C135" s="260"/>
      <c r="D135" s="256"/>
      <c r="E135" s="256" t="s">
        <v>1973</v>
      </c>
      <c r="F135" s="256"/>
      <c r="G135" s="256"/>
      <c r="H135" s="256"/>
      <c r="I135" s="256"/>
      <c r="J135" s="256"/>
      <c r="K135" s="260"/>
      <c r="L135" s="142"/>
      <c r="M135" s="144"/>
      <c r="N135" s="142">
        <f>SUM(N126:N133)</f>
        <v>0</v>
      </c>
      <c r="O135" s="262"/>
      <c r="P135" s="256"/>
      <c r="Q135" s="144"/>
      <c r="R135" s="142"/>
      <c r="S135" s="144"/>
      <c r="T135" s="142"/>
      <c r="U135" s="144"/>
      <c r="V135" s="142"/>
      <c r="W135" s="144"/>
      <c r="X135" s="142"/>
      <c r="Y135" s="260"/>
      <c r="Z135" s="256"/>
      <c r="AA135" s="260"/>
      <c r="AB135" s="269" t="s">
        <v>46</v>
      </c>
      <c r="AC135" s="6"/>
      <c r="AG135" s="142"/>
    </row>
    <row r="136" spans="1:33">
      <c r="A136" s="260"/>
      <c r="B136" s="269" t="s">
        <v>47</v>
      </c>
      <c r="C136" s="260"/>
      <c r="D136" s="256"/>
      <c r="E136" s="256" t="s">
        <v>1974</v>
      </c>
      <c r="F136" s="256"/>
      <c r="G136" s="256"/>
      <c r="H136" s="256"/>
      <c r="I136" s="256"/>
      <c r="J136" s="256"/>
      <c r="K136" s="260"/>
      <c r="L136" s="142"/>
      <c r="M136" s="144"/>
      <c r="N136" s="142">
        <v>0</v>
      </c>
      <c r="O136" s="262"/>
      <c r="P136" s="256"/>
      <c r="Q136" s="144"/>
      <c r="R136" s="142"/>
      <c r="S136" s="144"/>
      <c r="T136" s="142"/>
      <c r="U136" s="144"/>
      <c r="V136" s="142"/>
      <c r="W136" s="144"/>
      <c r="X136" s="142"/>
      <c r="Y136" s="260"/>
      <c r="Z136" s="256"/>
      <c r="AA136" s="260"/>
      <c r="AB136" s="269" t="s">
        <v>47</v>
      </c>
      <c r="AC136" s="6"/>
      <c r="AG136" s="142"/>
    </row>
    <row r="137" spans="1:33">
      <c r="A137" s="260"/>
      <c r="B137" s="269" t="s">
        <v>48</v>
      </c>
      <c r="C137" s="260"/>
      <c r="D137" s="256"/>
      <c r="E137" s="256"/>
      <c r="F137" s="256" t="s">
        <v>1975</v>
      </c>
      <c r="G137" s="256"/>
      <c r="H137" s="256"/>
      <c r="I137" s="256"/>
      <c r="J137" s="256"/>
      <c r="K137" s="186"/>
      <c r="L137" s="187"/>
      <c r="M137" s="186"/>
      <c r="N137" s="187"/>
      <c r="O137" s="279"/>
      <c r="P137" s="256"/>
      <c r="Q137" s="186"/>
      <c r="R137" s="187"/>
      <c r="S137" s="186"/>
      <c r="T137" s="187"/>
      <c r="U137" s="186"/>
      <c r="V137" s="187"/>
      <c r="W137" s="186"/>
      <c r="X137" s="187"/>
      <c r="Y137" s="260"/>
      <c r="Z137" s="256"/>
      <c r="AA137" s="260"/>
      <c r="AB137" s="269" t="s">
        <v>48</v>
      </c>
      <c r="AC137" s="6"/>
      <c r="AG137" s="142"/>
    </row>
    <row r="138" spans="1:33">
      <c r="A138" s="260"/>
      <c r="B138" s="269" t="s">
        <v>50</v>
      </c>
      <c r="C138" s="260"/>
      <c r="D138" s="256" t="s">
        <v>1976</v>
      </c>
      <c r="E138" s="256" t="s">
        <v>1875</v>
      </c>
      <c r="F138" s="256"/>
      <c r="G138" s="256"/>
      <c r="H138" s="256"/>
      <c r="I138" s="256"/>
      <c r="J138" s="256"/>
      <c r="K138" s="260"/>
      <c r="L138" s="142"/>
      <c r="M138" s="144"/>
      <c r="N138" s="142"/>
      <c r="O138" s="262"/>
      <c r="P138" s="256"/>
      <c r="Q138" s="144"/>
      <c r="R138" s="142"/>
      <c r="S138" s="144"/>
      <c r="T138" s="142"/>
      <c r="U138" s="144"/>
      <c r="V138" s="142"/>
      <c r="W138" s="144"/>
      <c r="X138" s="142"/>
      <c r="Y138" s="260"/>
      <c r="Z138" s="256" t="s">
        <v>1976</v>
      </c>
      <c r="AA138" s="260"/>
      <c r="AB138" s="269" t="s">
        <v>50</v>
      </c>
      <c r="AC138" s="6"/>
      <c r="AG138" s="142"/>
    </row>
    <row r="139" spans="1:33">
      <c r="A139" s="260"/>
      <c r="B139" s="269" t="s">
        <v>51</v>
      </c>
      <c r="C139" s="260"/>
      <c r="D139" s="256" t="s">
        <v>1977</v>
      </c>
      <c r="E139" s="256" t="s">
        <v>1843</v>
      </c>
      <c r="F139" s="256"/>
      <c r="G139" s="256"/>
      <c r="H139" s="256"/>
      <c r="I139" s="256"/>
      <c r="J139" s="256"/>
      <c r="K139" s="260"/>
      <c r="L139" s="142"/>
      <c r="M139" s="144"/>
      <c r="N139" s="142"/>
      <c r="O139" s="262"/>
      <c r="P139" s="256"/>
      <c r="Q139" s="144"/>
      <c r="R139" s="142"/>
      <c r="S139" s="144"/>
      <c r="T139" s="142"/>
      <c r="U139" s="144"/>
      <c r="V139" s="142"/>
      <c r="W139" s="144"/>
      <c r="X139" s="142">
        <f>SUM(L139,N139,-R139,T139,V139)</f>
        <v>0</v>
      </c>
      <c r="Y139" s="260"/>
      <c r="Z139" s="256" t="s">
        <v>1977</v>
      </c>
      <c r="AA139" s="260"/>
      <c r="AB139" s="269" t="s">
        <v>51</v>
      </c>
      <c r="AC139" s="6"/>
      <c r="AG139" s="142"/>
    </row>
    <row r="140" spans="1:33">
      <c r="A140" s="260"/>
      <c r="B140" s="269" t="s">
        <v>53</v>
      </c>
      <c r="C140" s="260"/>
      <c r="D140" s="256" t="s">
        <v>1978</v>
      </c>
      <c r="E140" s="256" t="s">
        <v>1877</v>
      </c>
      <c r="F140" s="256"/>
      <c r="G140" s="256"/>
      <c r="H140" s="256"/>
      <c r="I140" s="256"/>
      <c r="J140" s="256"/>
      <c r="K140" s="260"/>
      <c r="L140" s="142"/>
      <c r="M140" s="144"/>
      <c r="N140" s="142"/>
      <c r="O140" s="262"/>
      <c r="P140" s="256"/>
      <c r="Q140" s="144"/>
      <c r="R140" s="142"/>
      <c r="S140" s="144"/>
      <c r="T140" s="142"/>
      <c r="U140" s="144"/>
      <c r="V140" s="142"/>
      <c r="W140" s="144"/>
      <c r="X140" s="142"/>
      <c r="Y140" s="260"/>
      <c r="Z140" s="256" t="s">
        <v>1978</v>
      </c>
      <c r="AA140" s="260"/>
      <c r="AB140" s="269" t="s">
        <v>53</v>
      </c>
      <c r="AC140" s="6"/>
      <c r="AG140" s="142"/>
    </row>
    <row r="141" spans="1:33">
      <c r="A141" s="260"/>
      <c r="B141" s="269" t="s">
        <v>55</v>
      </c>
      <c r="C141" s="260"/>
      <c r="D141" s="256" t="s">
        <v>1979</v>
      </c>
      <c r="E141" s="256" t="s">
        <v>1980</v>
      </c>
      <c r="F141" s="256"/>
      <c r="G141" s="256"/>
      <c r="H141" s="256"/>
      <c r="I141" s="256"/>
      <c r="J141" s="256"/>
      <c r="K141" s="260"/>
      <c r="L141" s="142"/>
      <c r="M141" s="144"/>
      <c r="N141" s="142"/>
      <c r="O141" s="262"/>
      <c r="P141" s="256"/>
      <c r="Q141" s="144"/>
      <c r="R141" s="142"/>
      <c r="S141" s="144"/>
      <c r="T141" s="142"/>
      <c r="U141" s="144"/>
      <c r="V141" s="142"/>
      <c r="W141" s="144"/>
      <c r="X141" s="142">
        <f>SUM(L141,N141,-R141,T141,V141)</f>
        <v>0</v>
      </c>
      <c r="Y141" s="260"/>
      <c r="Z141" s="256" t="s">
        <v>1979</v>
      </c>
      <c r="AA141" s="260"/>
      <c r="AB141" s="269" t="s">
        <v>55</v>
      </c>
      <c r="AC141" s="6"/>
      <c r="AG141" s="142"/>
    </row>
    <row r="142" spans="1:33">
      <c r="A142" s="260"/>
      <c r="B142" s="269" t="s">
        <v>57</v>
      </c>
      <c r="C142" s="260"/>
      <c r="D142" s="256" t="s">
        <v>1981</v>
      </c>
      <c r="E142" s="256" t="s">
        <v>1937</v>
      </c>
      <c r="F142" s="256"/>
      <c r="G142" s="256"/>
      <c r="H142" s="256"/>
      <c r="I142" s="256"/>
      <c r="J142" s="256"/>
      <c r="K142" s="260"/>
      <c r="L142" s="142"/>
      <c r="M142" s="144"/>
      <c r="N142" s="142"/>
      <c r="O142" s="262"/>
      <c r="P142" s="256"/>
      <c r="Q142" s="144"/>
      <c r="R142" s="142"/>
      <c r="S142" s="144"/>
      <c r="T142" s="142"/>
      <c r="U142" s="144"/>
      <c r="V142" s="142"/>
      <c r="W142" s="144"/>
      <c r="X142" s="142"/>
      <c r="Y142" s="260"/>
      <c r="Z142" s="256" t="s">
        <v>1981</v>
      </c>
      <c r="AA142" s="260"/>
      <c r="AB142" s="269" t="s">
        <v>57</v>
      </c>
      <c r="AC142" s="6"/>
      <c r="AG142" s="142"/>
    </row>
    <row r="143" spans="1:33">
      <c r="A143" s="260"/>
      <c r="B143" s="269" t="s">
        <v>59</v>
      </c>
      <c r="C143" s="260"/>
      <c r="D143" s="256" t="s">
        <v>1982</v>
      </c>
      <c r="E143" s="256" t="s">
        <v>1983</v>
      </c>
      <c r="F143" s="256"/>
      <c r="G143" s="256"/>
      <c r="H143" s="256"/>
      <c r="I143" s="256"/>
      <c r="J143" s="256"/>
      <c r="K143" s="260"/>
      <c r="L143" s="142"/>
      <c r="M143" s="144"/>
      <c r="N143" s="142"/>
      <c r="O143" s="262"/>
      <c r="P143" s="256"/>
      <c r="Q143" s="144"/>
      <c r="R143" s="142"/>
      <c r="S143" s="144"/>
      <c r="T143" s="142"/>
      <c r="U143" s="144"/>
      <c r="V143" s="142"/>
      <c r="W143" s="144"/>
      <c r="X143" s="142">
        <f>SUM(L143,N143,-R143,T143,V143)</f>
        <v>0</v>
      </c>
      <c r="Y143" s="260"/>
      <c r="Z143" s="256" t="s">
        <v>1982</v>
      </c>
      <c r="AA143" s="260"/>
      <c r="AB143" s="269" t="s">
        <v>59</v>
      </c>
      <c r="AC143" s="6"/>
      <c r="AG143" s="142"/>
    </row>
    <row r="144" spans="1:33">
      <c r="A144" s="260"/>
      <c r="B144" s="269" t="s">
        <v>60</v>
      </c>
      <c r="C144" s="260"/>
      <c r="D144" s="256" t="s">
        <v>1984</v>
      </c>
      <c r="E144" s="256" t="s">
        <v>1985</v>
      </c>
      <c r="F144" s="256"/>
      <c r="G144" s="256"/>
      <c r="H144" s="256"/>
      <c r="I144" s="256"/>
      <c r="J144" s="256"/>
      <c r="K144" s="260"/>
      <c r="L144" s="142"/>
      <c r="M144" s="144"/>
      <c r="N144" s="142"/>
      <c r="O144" s="262"/>
      <c r="P144" s="256"/>
      <c r="Q144" s="144"/>
      <c r="R144" s="142"/>
      <c r="S144" s="144"/>
      <c r="T144" s="142"/>
      <c r="U144" s="144"/>
      <c r="V144" s="142"/>
      <c r="W144" s="144"/>
      <c r="X144" s="142"/>
      <c r="Y144" s="260"/>
      <c r="Z144" s="256" t="s">
        <v>1984</v>
      </c>
      <c r="AA144" s="260"/>
      <c r="AB144" s="269" t="s">
        <v>60</v>
      </c>
      <c r="AC144" s="6"/>
      <c r="AG144" s="142"/>
    </row>
    <row r="145" spans="1:33">
      <c r="A145" s="260"/>
      <c r="B145" s="269" t="s">
        <v>62</v>
      </c>
      <c r="C145" s="260"/>
      <c r="D145" s="256" t="s">
        <v>1986</v>
      </c>
      <c r="E145" s="256" t="s">
        <v>1869</v>
      </c>
      <c r="F145" s="256"/>
      <c r="G145" s="256"/>
      <c r="H145" s="256"/>
      <c r="I145" s="256"/>
      <c r="J145" s="256"/>
      <c r="K145" s="260"/>
      <c r="L145" s="142"/>
      <c r="M145" s="144"/>
      <c r="N145" s="142"/>
      <c r="O145" s="262"/>
      <c r="P145" s="256"/>
      <c r="Q145" s="144"/>
      <c r="R145" s="142"/>
      <c r="S145" s="144"/>
      <c r="T145" s="142"/>
      <c r="U145" s="144"/>
      <c r="V145" s="142"/>
      <c r="W145" s="144"/>
      <c r="X145" s="142"/>
      <c r="Y145" s="260"/>
      <c r="Z145" s="256" t="s">
        <v>1986</v>
      </c>
      <c r="AA145" s="260"/>
      <c r="AB145" s="269" t="s">
        <v>62</v>
      </c>
      <c r="AC145" s="6"/>
      <c r="AG145" s="142"/>
    </row>
    <row r="146" spans="1:33">
      <c r="A146" s="260"/>
      <c r="B146" s="269" t="s">
        <v>64</v>
      </c>
      <c r="C146" s="260"/>
      <c r="D146" s="256"/>
      <c r="E146" s="256" t="s">
        <v>1987</v>
      </c>
      <c r="F146" s="256"/>
      <c r="G146" s="256"/>
      <c r="H146" s="256"/>
      <c r="I146" s="256"/>
      <c r="J146" s="256"/>
      <c r="K146" s="260"/>
      <c r="L146" s="142">
        <f>SUM(L138:L145)</f>
        <v>0</v>
      </c>
      <c r="M146" s="144"/>
      <c r="N146" s="142">
        <f>SUM(N139:N145)</f>
        <v>0</v>
      </c>
      <c r="O146" s="262"/>
      <c r="P146" s="256"/>
      <c r="Q146" s="144"/>
      <c r="R146" s="142">
        <f>SUM(R138:R145)</f>
        <v>0</v>
      </c>
      <c r="S146" s="144"/>
      <c r="T146" s="142">
        <f>SUM(T138:T145)</f>
        <v>0</v>
      </c>
      <c r="U146" s="144"/>
      <c r="V146" s="142">
        <f>SUM(V138:V145)</f>
        <v>0</v>
      </c>
      <c r="W146" s="144"/>
      <c r="X146" s="142">
        <f>SUM(X138:X145)</f>
        <v>0</v>
      </c>
      <c r="Y146" s="260"/>
      <c r="Z146" s="256"/>
      <c r="AA146" s="260"/>
      <c r="AB146" s="269" t="s">
        <v>64</v>
      </c>
      <c r="AC146" s="6"/>
      <c r="AG146" s="142"/>
    </row>
    <row r="147" spans="1:33">
      <c r="A147" s="264"/>
      <c r="B147" s="265"/>
      <c r="C147" s="264"/>
      <c r="D147" s="265"/>
      <c r="E147" s="265"/>
      <c r="F147" s="265"/>
      <c r="G147" s="265"/>
      <c r="H147" s="265"/>
      <c r="I147" s="265"/>
      <c r="J147" s="265"/>
      <c r="K147" s="264"/>
      <c r="L147" s="146"/>
      <c r="M147" s="147"/>
      <c r="N147" s="146"/>
      <c r="O147" s="188"/>
      <c r="P147" s="256"/>
      <c r="Q147" s="147"/>
      <c r="R147" s="146"/>
      <c r="S147" s="147"/>
      <c r="T147" s="146"/>
      <c r="U147" s="147"/>
      <c r="V147" s="146"/>
      <c r="W147" s="147"/>
      <c r="X147" s="146"/>
      <c r="Y147" s="264"/>
      <c r="Z147" s="265"/>
      <c r="AA147" s="264"/>
      <c r="AB147" s="265"/>
      <c r="AC147" s="9"/>
      <c r="AG147" s="146"/>
    </row>
    <row r="148" spans="1:33">
      <c r="A148" s="256"/>
      <c r="B148" s="256"/>
      <c r="C148" s="256"/>
      <c r="D148" s="256"/>
      <c r="E148" s="256"/>
      <c r="F148" s="256"/>
      <c r="G148" s="256"/>
      <c r="H148" s="256"/>
      <c r="I148" s="256"/>
      <c r="J148" s="256"/>
      <c r="K148" s="256"/>
      <c r="L148" s="256"/>
      <c r="M148" s="256"/>
      <c r="N148" s="256"/>
      <c r="O148" s="256"/>
      <c r="P148" s="256"/>
      <c r="Q148" s="256"/>
      <c r="R148" s="256"/>
      <c r="S148" s="256"/>
      <c r="T148" s="256"/>
      <c r="U148" s="256"/>
      <c r="V148" s="256"/>
      <c r="W148" s="256"/>
      <c r="X148" s="256"/>
      <c r="Y148" s="256"/>
      <c r="Z148" s="256"/>
      <c r="AA148" s="256"/>
      <c r="AB148" s="256"/>
    </row>
    <row r="149" spans="1:33">
      <c r="A149" s="256"/>
      <c r="B149" s="256"/>
      <c r="C149" s="256"/>
      <c r="D149" s="256"/>
      <c r="E149" s="256"/>
      <c r="F149" s="256"/>
      <c r="G149" s="256"/>
      <c r="H149" s="256"/>
      <c r="I149" s="256"/>
      <c r="J149" s="256"/>
      <c r="K149" s="256"/>
      <c r="L149" s="256"/>
      <c r="M149" s="256"/>
      <c r="N149" s="256"/>
      <c r="O149" s="256"/>
      <c r="P149" s="256"/>
      <c r="Q149" s="256"/>
      <c r="R149" s="256"/>
      <c r="S149" s="256"/>
      <c r="T149" s="256"/>
      <c r="U149" s="256"/>
      <c r="V149" s="256"/>
      <c r="W149" s="256"/>
      <c r="X149" s="256"/>
      <c r="Y149" s="256"/>
      <c r="Z149" s="256"/>
      <c r="AA149" s="256"/>
      <c r="AB149" s="256"/>
    </row>
    <row r="150" spans="1:33">
      <c r="A150" s="256"/>
      <c r="B150" s="256"/>
      <c r="C150" s="256"/>
      <c r="D150" s="256"/>
      <c r="E150" s="256"/>
      <c r="F150" s="256"/>
      <c r="G150" s="256"/>
      <c r="H150" s="256"/>
      <c r="I150" s="256"/>
      <c r="J150" s="256"/>
      <c r="K150" s="256"/>
      <c r="L150" s="256"/>
      <c r="M150" s="256"/>
      <c r="N150" s="256"/>
      <c r="O150" s="256"/>
      <c r="P150" s="256"/>
      <c r="Q150" s="256"/>
      <c r="R150" s="256"/>
      <c r="S150" s="256"/>
      <c r="T150" s="256"/>
      <c r="U150" s="256"/>
      <c r="V150" s="256"/>
      <c r="W150" s="256"/>
      <c r="X150" s="256"/>
      <c r="Y150" s="256"/>
      <c r="Z150" s="256"/>
      <c r="AA150" s="256"/>
      <c r="AB150" s="256"/>
    </row>
    <row r="151" spans="1:33">
      <c r="A151" s="256"/>
      <c r="B151" s="256"/>
      <c r="C151" s="256"/>
      <c r="D151" s="256"/>
      <c r="E151" s="256"/>
      <c r="F151" s="256"/>
      <c r="G151" s="256"/>
      <c r="H151" s="256"/>
      <c r="I151" s="256"/>
      <c r="J151" s="256"/>
      <c r="K151" s="256"/>
      <c r="L151" s="256"/>
      <c r="M151" s="256"/>
      <c r="N151" s="256"/>
      <c r="O151" s="256"/>
      <c r="P151" s="256"/>
      <c r="Q151" s="256"/>
      <c r="R151" s="256"/>
      <c r="S151" s="256"/>
      <c r="T151" s="256"/>
      <c r="U151" s="256"/>
      <c r="V151" s="256"/>
      <c r="W151" s="256"/>
      <c r="X151" s="256"/>
      <c r="Y151" s="256"/>
      <c r="Z151" s="256"/>
      <c r="AA151" s="256"/>
      <c r="AB151" s="256"/>
    </row>
    <row r="152" spans="1:33">
      <c r="A152" s="256"/>
      <c r="B152" s="256"/>
      <c r="C152" s="256"/>
      <c r="D152" s="256"/>
      <c r="E152" s="256"/>
      <c r="F152" s="256"/>
      <c r="G152" s="256"/>
      <c r="H152" s="256"/>
      <c r="I152" s="256"/>
      <c r="J152" s="256"/>
      <c r="K152" s="256"/>
      <c r="L152" s="256"/>
      <c r="M152" s="256"/>
      <c r="N152" s="256"/>
      <c r="O152" s="256"/>
      <c r="P152" s="256"/>
      <c r="Q152" s="256"/>
      <c r="R152" s="256"/>
      <c r="S152" s="256"/>
      <c r="T152" s="256"/>
      <c r="U152" s="256"/>
      <c r="V152" s="256"/>
      <c r="W152" s="256"/>
      <c r="X152" s="256"/>
      <c r="Y152" s="256"/>
      <c r="Z152" s="256"/>
      <c r="AA152" s="256"/>
      <c r="AB152" s="256"/>
    </row>
    <row r="153" spans="1:33">
      <c r="A153" s="256"/>
      <c r="B153" s="256"/>
      <c r="C153" s="256"/>
      <c r="D153" s="256"/>
      <c r="E153" s="256"/>
      <c r="F153" s="256"/>
      <c r="G153" s="256"/>
      <c r="H153" s="256"/>
      <c r="I153" s="256"/>
      <c r="J153" s="256"/>
      <c r="K153" s="256"/>
      <c r="L153" s="256"/>
      <c r="M153" s="256"/>
      <c r="N153" s="256"/>
      <c r="O153" s="256"/>
      <c r="P153" s="256"/>
      <c r="Q153" s="256"/>
      <c r="R153" s="256"/>
      <c r="S153" s="256"/>
      <c r="T153" s="256"/>
      <c r="U153" s="256"/>
      <c r="V153" s="256"/>
      <c r="W153" s="256"/>
      <c r="X153" s="256"/>
      <c r="Y153" s="256"/>
      <c r="Z153" s="256"/>
      <c r="AA153" s="256"/>
      <c r="AB153" s="256"/>
    </row>
    <row r="154" spans="1:33">
      <c r="A154" s="256"/>
      <c r="B154" s="256"/>
      <c r="C154" s="256"/>
      <c r="D154" s="256"/>
      <c r="E154" s="256"/>
      <c r="F154" s="256"/>
      <c r="G154" s="256"/>
      <c r="H154" s="256"/>
      <c r="I154" s="256"/>
      <c r="J154" s="256"/>
      <c r="K154" s="256"/>
      <c r="L154" s="256"/>
      <c r="M154" s="256"/>
      <c r="N154" s="256"/>
      <c r="O154" s="256"/>
      <c r="P154" s="256"/>
      <c r="Q154" s="256"/>
      <c r="R154" s="256"/>
      <c r="S154" s="256"/>
      <c r="T154" s="256"/>
      <c r="U154" s="256"/>
      <c r="V154" s="256"/>
      <c r="W154" s="256"/>
      <c r="X154" s="256"/>
      <c r="Y154" s="256"/>
      <c r="Z154" s="256"/>
      <c r="AA154" s="256"/>
      <c r="AB154" s="256"/>
    </row>
    <row r="155" spans="1:33">
      <c r="A155" s="256"/>
      <c r="B155" s="256"/>
      <c r="C155" s="256"/>
      <c r="D155" s="256"/>
      <c r="E155" s="256"/>
      <c r="F155" s="256"/>
      <c r="G155" s="256"/>
      <c r="H155" s="256"/>
      <c r="I155" s="256"/>
      <c r="J155" s="256"/>
      <c r="K155" s="256"/>
      <c r="L155" s="256"/>
      <c r="M155" s="256"/>
      <c r="N155" s="256"/>
      <c r="O155" s="256"/>
      <c r="P155" s="256"/>
      <c r="Q155" s="256"/>
      <c r="R155" s="256"/>
      <c r="S155" s="256"/>
      <c r="T155" s="256"/>
      <c r="U155" s="256"/>
      <c r="V155" s="256"/>
      <c r="W155" s="256"/>
      <c r="X155" s="256"/>
      <c r="Y155" s="256"/>
      <c r="Z155" s="256"/>
      <c r="AA155" s="256"/>
      <c r="AB155" s="256"/>
    </row>
    <row r="156" spans="1:33">
      <c r="A156" s="277"/>
      <c r="B156" s="277"/>
      <c r="C156" s="277"/>
      <c r="D156" s="277"/>
      <c r="E156" s="277"/>
      <c r="F156" s="277"/>
      <c r="G156" s="277"/>
      <c r="H156" s="277"/>
      <c r="I156" s="277"/>
      <c r="J156" s="277"/>
      <c r="K156" s="277"/>
      <c r="L156" s="277"/>
      <c r="M156" s="277"/>
      <c r="N156" s="269" t="s">
        <v>2323</v>
      </c>
      <c r="O156" s="277"/>
      <c r="P156" s="256"/>
      <c r="Q156" s="277"/>
      <c r="R156" s="277"/>
      <c r="S156" s="277"/>
      <c r="T156" s="277"/>
      <c r="U156" s="277"/>
      <c r="V156" s="277"/>
      <c r="W156" s="277"/>
      <c r="X156" s="277"/>
      <c r="Y156" s="277"/>
      <c r="Z156" s="269" t="s">
        <v>2324</v>
      </c>
      <c r="AA156" s="277"/>
      <c r="AB156" s="277"/>
    </row>
    <row r="157" spans="1:33">
      <c r="A157" s="256"/>
      <c r="B157" s="256"/>
      <c r="C157" s="256"/>
      <c r="D157" s="256"/>
      <c r="E157" s="256"/>
      <c r="F157" s="256"/>
      <c r="G157" s="256"/>
      <c r="H157" s="256"/>
      <c r="I157" s="256"/>
      <c r="J157" s="256"/>
      <c r="K157" s="256"/>
      <c r="L157" s="256"/>
      <c r="M157" s="256"/>
      <c r="N157" s="278"/>
      <c r="O157" s="256"/>
      <c r="P157" s="256"/>
      <c r="Q157" s="256"/>
      <c r="R157" s="256"/>
      <c r="S157" s="256"/>
      <c r="T157" s="256"/>
      <c r="U157" s="256"/>
      <c r="V157" s="256"/>
      <c r="W157" s="256"/>
      <c r="X157" s="256"/>
      <c r="Y157" s="256"/>
      <c r="Z157" s="278"/>
      <c r="AA157" s="256"/>
      <c r="AB157" s="256"/>
    </row>
    <row r="158" spans="1:33">
      <c r="A158" s="256"/>
      <c r="B158" s="256"/>
      <c r="C158" s="256"/>
      <c r="D158" s="256"/>
      <c r="E158" s="256"/>
      <c r="F158" s="256"/>
      <c r="G158" s="256"/>
      <c r="H158" s="256"/>
      <c r="I158" s="256"/>
      <c r="J158" s="256"/>
      <c r="K158" s="256"/>
      <c r="L158" s="256"/>
      <c r="M158" s="256"/>
      <c r="N158" s="256"/>
      <c r="O158" s="256"/>
      <c r="P158" s="256"/>
      <c r="Q158" s="256"/>
      <c r="R158" s="256"/>
      <c r="S158" s="256"/>
      <c r="T158" s="256"/>
      <c r="U158" s="256"/>
      <c r="V158" s="256"/>
      <c r="W158" s="256"/>
      <c r="X158" s="256"/>
      <c r="Y158" s="256"/>
      <c r="Z158" s="256"/>
      <c r="AA158" s="256"/>
      <c r="AB158" s="256"/>
    </row>
    <row r="159" spans="1:33">
      <c r="A159" s="256"/>
      <c r="B159" s="256"/>
      <c r="C159" s="256"/>
      <c r="D159" s="256"/>
      <c r="E159" s="256"/>
      <c r="F159" s="256"/>
      <c r="G159" s="256"/>
      <c r="H159" s="256"/>
      <c r="I159" s="256"/>
      <c r="J159" s="256"/>
      <c r="K159" s="256"/>
      <c r="L159" s="256"/>
      <c r="M159" s="256"/>
      <c r="N159" s="256"/>
      <c r="O159" s="256"/>
      <c r="P159" s="256"/>
      <c r="Q159" s="256"/>
      <c r="R159" s="256"/>
      <c r="S159" s="256"/>
      <c r="T159" s="256"/>
      <c r="U159" s="256"/>
      <c r="V159" s="256"/>
      <c r="W159" s="256"/>
      <c r="X159" s="256"/>
      <c r="Y159" s="256"/>
      <c r="Z159" s="256"/>
      <c r="AA159" s="256"/>
      <c r="AB159" s="256"/>
    </row>
    <row r="160" spans="1:33">
      <c r="A160" s="256"/>
      <c r="B160" s="256"/>
      <c r="C160" s="256"/>
      <c r="D160" s="256"/>
      <c r="E160" s="256"/>
      <c r="F160" s="256"/>
      <c r="G160" s="256"/>
      <c r="H160" s="256"/>
      <c r="I160" s="256"/>
      <c r="J160" s="256"/>
      <c r="K160" s="256"/>
      <c r="L160" s="256"/>
      <c r="M160" s="256"/>
      <c r="N160" s="256"/>
      <c r="O160" s="256"/>
      <c r="P160" s="256"/>
      <c r="Q160" s="256"/>
      <c r="R160" s="256"/>
      <c r="S160" s="256"/>
      <c r="T160" s="256"/>
      <c r="U160" s="256"/>
      <c r="V160" s="256"/>
      <c r="W160" s="256"/>
      <c r="X160" s="256"/>
      <c r="Y160" s="256"/>
      <c r="Z160" s="256"/>
      <c r="AA160" s="256"/>
      <c r="AB160" s="256"/>
    </row>
    <row r="161" spans="1:29">
      <c r="A161" s="256"/>
      <c r="B161" s="256"/>
      <c r="C161" s="256"/>
      <c r="D161" s="256"/>
      <c r="E161" s="256"/>
      <c r="F161" s="256"/>
      <c r="G161" s="256"/>
      <c r="H161" s="256"/>
      <c r="I161" s="256"/>
      <c r="J161" s="256"/>
      <c r="K161" s="256"/>
      <c r="L161" s="256"/>
      <c r="M161" s="256"/>
      <c r="N161" s="256"/>
      <c r="O161" s="256"/>
      <c r="P161" s="256"/>
      <c r="Q161" s="256"/>
      <c r="R161" s="256"/>
      <c r="S161" s="256"/>
      <c r="T161" s="256"/>
      <c r="U161" s="256"/>
      <c r="V161" s="256"/>
      <c r="W161" s="256"/>
      <c r="X161" s="256"/>
      <c r="Y161" s="256"/>
      <c r="Z161" s="256"/>
      <c r="AA161" s="256"/>
      <c r="AB161" s="256"/>
    </row>
    <row r="162" spans="1:29">
      <c r="A162" s="256"/>
      <c r="B162" s="256"/>
      <c r="C162" s="256"/>
      <c r="D162" s="256"/>
      <c r="E162" s="256"/>
      <c r="F162" s="256"/>
      <c r="G162" s="256"/>
      <c r="H162" s="256"/>
      <c r="I162" s="256"/>
      <c r="J162" s="256"/>
      <c r="K162" s="256"/>
      <c r="L162" s="256"/>
      <c r="M162" s="256"/>
      <c r="N162" s="256"/>
      <c r="O162" s="256"/>
      <c r="P162" s="256"/>
      <c r="Q162" s="256"/>
      <c r="R162" s="256"/>
      <c r="S162" s="256"/>
      <c r="T162" s="256"/>
      <c r="U162" s="256"/>
      <c r="V162" s="256"/>
      <c r="W162" s="256"/>
      <c r="X162" s="256"/>
      <c r="Y162" s="256"/>
      <c r="Z162" s="256"/>
      <c r="AA162" s="256"/>
      <c r="AB162" s="256"/>
    </row>
    <row r="163" spans="1:29">
      <c r="A163" s="256"/>
      <c r="B163" s="256"/>
      <c r="C163" s="256"/>
      <c r="D163" s="256"/>
      <c r="E163" s="256"/>
      <c r="F163" s="256"/>
      <c r="G163" s="256"/>
      <c r="H163" s="256"/>
      <c r="I163" s="256"/>
      <c r="J163" s="256"/>
      <c r="K163" s="256"/>
      <c r="L163" s="256"/>
      <c r="M163" s="256"/>
      <c r="N163" s="256"/>
      <c r="O163" s="256"/>
      <c r="P163" s="256"/>
      <c r="Q163" s="256"/>
      <c r="R163" s="256"/>
      <c r="S163" s="256"/>
      <c r="T163" s="256"/>
      <c r="U163" s="256"/>
      <c r="V163" s="256"/>
      <c r="W163" s="256"/>
      <c r="X163" s="256"/>
      <c r="Y163" s="256"/>
      <c r="Z163" s="256"/>
      <c r="AA163" s="256"/>
      <c r="AB163" s="256"/>
    </row>
    <row r="164" spans="1:29">
      <c r="A164" s="257"/>
      <c r="B164" s="258" t="s">
        <v>494</v>
      </c>
      <c r="C164" s="258"/>
      <c r="D164" s="258"/>
      <c r="E164" s="258"/>
      <c r="F164" s="258"/>
      <c r="G164" s="257"/>
      <c r="H164" s="258" t="s">
        <v>1010</v>
      </c>
      <c r="I164" s="258"/>
      <c r="J164" s="258"/>
      <c r="K164" s="257"/>
      <c r="L164" s="258" t="s">
        <v>496</v>
      </c>
      <c r="M164" s="257"/>
      <c r="N164" s="258" t="s">
        <v>497</v>
      </c>
      <c r="O164" s="259"/>
      <c r="P164" s="256"/>
      <c r="Q164" s="257"/>
      <c r="R164" s="258" t="s">
        <v>494</v>
      </c>
      <c r="S164" s="257"/>
      <c r="T164" s="258" t="s">
        <v>1010</v>
      </c>
      <c r="U164" s="258"/>
      <c r="V164" s="258"/>
      <c r="W164" s="257"/>
      <c r="X164" s="258" t="s">
        <v>1787</v>
      </c>
      <c r="Y164" s="257"/>
      <c r="Z164" s="258" t="s">
        <v>497</v>
      </c>
      <c r="AA164" s="258"/>
      <c r="AB164" s="258"/>
      <c r="AC164" s="3"/>
    </row>
    <row r="165" spans="1:29">
      <c r="A165" s="260"/>
      <c r="B165" s="256"/>
      <c r="C165" s="256"/>
      <c r="D165" s="256"/>
      <c r="E165" s="256"/>
      <c r="F165" s="256"/>
      <c r="G165" s="260"/>
      <c r="H165" s="278" t="s">
        <v>1011</v>
      </c>
      <c r="I165" s="256"/>
      <c r="J165" s="256"/>
      <c r="K165" s="260"/>
      <c r="L165" s="256" t="s">
        <v>499</v>
      </c>
      <c r="M165" s="260"/>
      <c r="N165" s="256"/>
      <c r="O165" s="262"/>
      <c r="P165" s="256"/>
      <c r="Q165" s="260"/>
      <c r="R165" s="256"/>
      <c r="S165" s="260"/>
      <c r="T165" s="278" t="s">
        <v>1011</v>
      </c>
      <c r="U165" s="256"/>
      <c r="V165" s="256"/>
      <c r="W165" s="260"/>
      <c r="X165" s="256" t="s">
        <v>499</v>
      </c>
      <c r="Y165" s="260"/>
      <c r="Z165" s="256"/>
      <c r="AA165" s="256"/>
      <c r="AB165" s="256"/>
      <c r="AC165" s="6"/>
    </row>
    <row r="166" spans="1:29">
      <c r="A166" s="260"/>
      <c r="B166" t="str">
        <f>'pg. 1'!$D$10</f>
        <v>[Utility Name]</v>
      </c>
      <c r="C166" s="256"/>
      <c r="D166" s="256"/>
      <c r="E166" s="256"/>
      <c r="F166" s="256"/>
      <c r="G166" s="260"/>
      <c r="H166" s="256" t="s">
        <v>1012</v>
      </c>
      <c r="I166" s="256"/>
      <c r="J166" s="256"/>
      <c r="K166" s="260"/>
      <c r="L166" s="933" t="str">
        <f>'pg. 1'!$O$31</f>
        <v>03/30/2025</v>
      </c>
      <c r="M166" s="260"/>
      <c r="N166" s="18" t="str">
        <f>'pg. 1'!$M$10</f>
        <v xml:space="preserve">   December 31, 2024</v>
      </c>
      <c r="O166" s="262"/>
      <c r="P166" s="256"/>
      <c r="Q166" s="260"/>
      <c r="R166" t="str">
        <f>'pg. 1'!$D$10</f>
        <v>[Utility Name]</v>
      </c>
      <c r="S166" s="260"/>
      <c r="T166" s="256" t="s">
        <v>1012</v>
      </c>
      <c r="U166" s="256"/>
      <c r="V166" s="256"/>
      <c r="W166" s="260"/>
      <c r="X166" s="933" t="str">
        <f>'pg. 1'!$O$31</f>
        <v>03/30/2025</v>
      </c>
      <c r="Y166" s="260"/>
      <c r="Z166" s="18" t="str">
        <f>'pg. 1'!$M$10</f>
        <v xml:space="preserve">   December 31, 2024</v>
      </c>
      <c r="AA166" s="256"/>
      <c r="AB166" s="256"/>
      <c r="AC166" s="6"/>
    </row>
    <row r="167" spans="1:29">
      <c r="A167" s="264"/>
      <c r="B167" s="265"/>
      <c r="C167" s="265"/>
      <c r="D167" s="265"/>
      <c r="E167" s="265"/>
      <c r="F167" s="265"/>
      <c r="G167" s="264"/>
      <c r="H167" s="265"/>
      <c r="I167" s="265"/>
      <c r="J167" s="265"/>
      <c r="K167" s="264"/>
      <c r="L167" s="265"/>
      <c r="M167" s="264"/>
      <c r="N167" s="265"/>
      <c r="O167" s="266"/>
      <c r="P167" s="256"/>
      <c r="Q167" s="264"/>
      <c r="R167" s="265"/>
      <c r="S167" s="264"/>
      <c r="T167" s="265"/>
      <c r="U167" s="265"/>
      <c r="V167" s="265"/>
      <c r="W167" s="264"/>
      <c r="X167" s="265"/>
      <c r="Y167" s="264"/>
      <c r="Z167" s="265"/>
      <c r="AA167" s="265"/>
      <c r="AB167" s="265"/>
      <c r="AC167" s="9"/>
    </row>
    <row r="168" spans="1:29">
      <c r="A168" s="260"/>
      <c r="B168" s="256"/>
      <c r="C168" s="256"/>
      <c r="D168" s="256"/>
      <c r="E168" s="256"/>
      <c r="F168" s="256"/>
      <c r="G168" s="256"/>
      <c r="H168" s="256"/>
      <c r="I168" s="256"/>
      <c r="J168" s="256"/>
      <c r="K168" s="256"/>
      <c r="L168" s="256"/>
      <c r="M168" s="256"/>
      <c r="N168" s="256"/>
      <c r="O168" s="262"/>
      <c r="P168" s="256"/>
      <c r="Q168" s="260"/>
      <c r="R168" s="256"/>
      <c r="S168" s="256"/>
      <c r="T168" s="256"/>
      <c r="U168" s="256"/>
      <c r="V168" s="256"/>
      <c r="W168" s="256"/>
      <c r="X168" s="256"/>
      <c r="Y168" s="256"/>
      <c r="Z168" s="256"/>
      <c r="AA168" s="256"/>
      <c r="AB168" s="256"/>
      <c r="AC168" s="6"/>
    </row>
    <row r="169" spans="1:29">
      <c r="A169" s="260"/>
      <c r="B169" s="256"/>
      <c r="C169" s="256"/>
      <c r="D169" s="256"/>
      <c r="E169" s="256" t="s">
        <v>1918</v>
      </c>
      <c r="F169" s="256"/>
      <c r="G169" s="256"/>
      <c r="H169" s="256"/>
      <c r="I169" s="256"/>
      <c r="J169" s="256"/>
      <c r="K169" s="256"/>
      <c r="L169" s="256"/>
      <c r="M169" s="256"/>
      <c r="N169" s="256"/>
      <c r="O169" s="262"/>
      <c r="P169" s="256"/>
      <c r="Q169" s="260"/>
      <c r="R169" s="256" t="s">
        <v>1919</v>
      </c>
      <c r="S169" s="256"/>
      <c r="T169" s="256"/>
      <c r="U169" s="256"/>
      <c r="V169" s="256"/>
      <c r="W169" s="256"/>
      <c r="X169" s="256"/>
      <c r="Y169" s="256"/>
      <c r="Z169" s="256"/>
      <c r="AA169" s="256"/>
      <c r="AB169" s="256"/>
      <c r="AC169" s="6"/>
    </row>
    <row r="170" spans="1:29">
      <c r="A170" s="264"/>
      <c r="B170" s="265"/>
      <c r="C170" s="265"/>
      <c r="D170" s="265"/>
      <c r="E170" s="265"/>
      <c r="F170" s="265"/>
      <c r="G170" s="265"/>
      <c r="H170" s="265"/>
      <c r="I170" s="265"/>
      <c r="J170" s="265"/>
      <c r="K170" s="265"/>
      <c r="L170" s="265"/>
      <c r="M170" s="265"/>
      <c r="N170" s="265"/>
      <c r="O170" s="266"/>
      <c r="P170" s="256"/>
      <c r="Q170" s="264"/>
      <c r="R170" s="265"/>
      <c r="S170" s="265"/>
      <c r="T170" s="265"/>
      <c r="U170" s="265"/>
      <c r="V170" s="265"/>
      <c r="W170" s="265"/>
      <c r="X170" s="265"/>
      <c r="Y170" s="265"/>
      <c r="Z170" s="265"/>
      <c r="AA170" s="265"/>
      <c r="AB170" s="265"/>
      <c r="AC170" s="9"/>
    </row>
    <row r="171" spans="1:29">
      <c r="A171" s="260"/>
      <c r="B171" s="256"/>
      <c r="C171" s="260"/>
      <c r="D171" s="256"/>
      <c r="E171" s="256"/>
      <c r="F171" s="256"/>
      <c r="G171" s="256"/>
      <c r="H171" s="256"/>
      <c r="I171" s="256"/>
      <c r="J171" s="256"/>
      <c r="K171" s="260"/>
      <c r="L171" s="256"/>
      <c r="M171" s="260"/>
      <c r="N171" s="256"/>
      <c r="O171" s="262"/>
      <c r="P171" s="256"/>
      <c r="Q171" s="260"/>
      <c r="R171" s="256"/>
      <c r="S171" s="260"/>
      <c r="T171" s="256"/>
      <c r="U171" s="260"/>
      <c r="V171" s="256"/>
      <c r="W171" s="260"/>
      <c r="X171" s="256"/>
      <c r="Y171" s="260"/>
      <c r="Z171" s="256"/>
      <c r="AA171" s="260"/>
      <c r="AB171" s="256"/>
      <c r="AC171" s="6"/>
    </row>
    <row r="172" spans="1:29">
      <c r="A172" s="260"/>
      <c r="B172" s="268" t="s">
        <v>752</v>
      </c>
      <c r="C172" s="260"/>
      <c r="D172" s="256"/>
      <c r="E172" s="256"/>
      <c r="F172" s="256"/>
      <c r="G172" s="256"/>
      <c r="H172" s="268" t="s">
        <v>1576</v>
      </c>
      <c r="I172" s="256"/>
      <c r="J172" s="256"/>
      <c r="K172" s="260"/>
      <c r="L172" s="268" t="s">
        <v>1015</v>
      </c>
      <c r="M172" s="260"/>
      <c r="N172" s="268" t="s">
        <v>1822</v>
      </c>
      <c r="O172" s="262"/>
      <c r="P172" s="256"/>
      <c r="Q172" s="260"/>
      <c r="R172" s="268" t="s">
        <v>1823</v>
      </c>
      <c r="S172" s="260"/>
      <c r="T172" s="268" t="s">
        <v>1824</v>
      </c>
      <c r="U172" s="260"/>
      <c r="V172" s="268" t="s">
        <v>1825</v>
      </c>
      <c r="W172" s="260"/>
      <c r="X172" s="268" t="s">
        <v>1015</v>
      </c>
      <c r="Y172" s="260"/>
      <c r="Z172" s="256"/>
      <c r="AA172" s="260"/>
      <c r="AB172" s="268" t="s">
        <v>752</v>
      </c>
      <c r="AC172" s="6"/>
    </row>
    <row r="173" spans="1:29">
      <c r="A173" s="260"/>
      <c r="B173" s="256" t="s">
        <v>753</v>
      </c>
      <c r="C173" s="260"/>
      <c r="D173" s="256"/>
      <c r="E173" s="256"/>
      <c r="F173" s="256"/>
      <c r="G173" s="256"/>
      <c r="H173" s="256"/>
      <c r="I173" s="256"/>
      <c r="J173" s="256"/>
      <c r="K173" s="260"/>
      <c r="L173" s="268" t="s">
        <v>1018</v>
      </c>
      <c r="M173" s="260"/>
      <c r="N173" s="256"/>
      <c r="O173" s="262"/>
      <c r="P173" s="256"/>
      <c r="Q173" s="260"/>
      <c r="R173" s="256"/>
      <c r="S173" s="260"/>
      <c r="T173" s="256"/>
      <c r="U173" s="260"/>
      <c r="V173" s="256"/>
      <c r="W173" s="260"/>
      <c r="X173" s="268" t="s">
        <v>1019</v>
      </c>
      <c r="Y173" s="260"/>
      <c r="Z173" s="256"/>
      <c r="AA173" s="260"/>
      <c r="AB173" s="256" t="s">
        <v>753</v>
      </c>
      <c r="AC173" s="6"/>
    </row>
    <row r="174" spans="1:29">
      <c r="A174" s="260"/>
      <c r="B174" s="256"/>
      <c r="C174" s="260"/>
      <c r="D174" s="256"/>
      <c r="E174" s="256"/>
      <c r="F174" s="256"/>
      <c r="G174" s="256"/>
      <c r="H174" s="268" t="s">
        <v>739</v>
      </c>
      <c r="I174" s="256"/>
      <c r="J174" s="256"/>
      <c r="K174" s="260"/>
      <c r="L174" s="268" t="s">
        <v>2508</v>
      </c>
      <c r="M174" s="260"/>
      <c r="N174" s="268" t="s">
        <v>675</v>
      </c>
      <c r="O174" s="262"/>
      <c r="P174" s="256"/>
      <c r="Q174" s="260"/>
      <c r="R174" s="268" t="s">
        <v>741</v>
      </c>
      <c r="S174" s="260"/>
      <c r="T174" s="268" t="s">
        <v>2507</v>
      </c>
      <c r="U174" s="260"/>
      <c r="V174" s="268" t="s">
        <v>1580</v>
      </c>
      <c r="W174" s="260"/>
      <c r="X174" s="268" t="s">
        <v>1581</v>
      </c>
      <c r="Y174" s="260"/>
      <c r="Z174" s="256"/>
      <c r="AA174" s="260"/>
      <c r="AB174" s="256"/>
      <c r="AC174" s="6"/>
    </row>
    <row r="175" spans="1:29">
      <c r="A175" s="264"/>
      <c r="B175" s="265"/>
      <c r="C175" s="264"/>
      <c r="D175" s="265"/>
      <c r="E175" s="265"/>
      <c r="F175" s="265"/>
      <c r="G175" s="265"/>
      <c r="H175" s="265"/>
      <c r="I175" s="265"/>
      <c r="J175" s="265"/>
      <c r="K175" s="264"/>
      <c r="L175" s="265"/>
      <c r="M175" s="264"/>
      <c r="N175" s="265"/>
      <c r="O175" s="266"/>
      <c r="P175" s="256"/>
      <c r="Q175" s="264"/>
      <c r="R175" s="265"/>
      <c r="S175" s="264"/>
      <c r="T175" s="265"/>
      <c r="U175" s="264"/>
      <c r="V175" s="265"/>
      <c r="W175" s="264"/>
      <c r="X175" s="265"/>
      <c r="Y175" s="264"/>
      <c r="Z175" s="265"/>
      <c r="AA175" s="264"/>
      <c r="AB175" s="265"/>
      <c r="AC175" s="9"/>
    </row>
    <row r="176" spans="1:29">
      <c r="A176" s="260"/>
      <c r="B176" s="269" t="s">
        <v>65</v>
      </c>
      <c r="C176" s="260"/>
      <c r="D176" s="256"/>
      <c r="E176" s="256" t="s">
        <v>1988</v>
      </c>
      <c r="F176" s="256"/>
      <c r="G176" s="256"/>
      <c r="H176" s="256"/>
      <c r="I176" s="256"/>
      <c r="J176" s="256"/>
      <c r="K176" s="186"/>
      <c r="L176" s="187"/>
      <c r="M176" s="186"/>
      <c r="N176" s="187"/>
      <c r="O176" s="187"/>
      <c r="P176" s="256"/>
      <c r="Q176" s="187"/>
      <c r="R176" s="187"/>
      <c r="S176" s="186"/>
      <c r="T176" s="187"/>
      <c r="U176" s="186"/>
      <c r="V176" s="187"/>
      <c r="W176" s="186"/>
      <c r="X176" s="187"/>
      <c r="Y176" s="260"/>
      <c r="Z176" s="256"/>
      <c r="AA176" s="260"/>
      <c r="AB176" s="269" t="s">
        <v>65</v>
      </c>
      <c r="AC176" s="6"/>
    </row>
    <row r="177" spans="1:30">
      <c r="A177" s="260"/>
      <c r="B177" s="269" t="s">
        <v>1883</v>
      </c>
      <c r="C177" s="260"/>
      <c r="D177" s="256" t="s">
        <v>1989</v>
      </c>
      <c r="E177" s="256" t="s">
        <v>1875</v>
      </c>
      <c r="F177" s="256"/>
      <c r="G177" s="256"/>
      <c r="H177" s="256"/>
      <c r="I177" s="256"/>
      <c r="J177" s="256"/>
      <c r="K177" s="260"/>
      <c r="L177" s="142"/>
      <c r="M177" s="144"/>
      <c r="N177" s="142"/>
      <c r="O177" s="262"/>
      <c r="P177" s="256"/>
      <c r="Q177" s="144"/>
      <c r="R177" s="142"/>
      <c r="S177" s="144"/>
      <c r="T177" s="142"/>
      <c r="U177" s="144"/>
      <c r="V177" s="142"/>
      <c r="W177" s="144"/>
      <c r="X177" s="142">
        <f>SUM(L177,N177,-R177,T177,V177)</f>
        <v>0</v>
      </c>
      <c r="Y177" s="260"/>
      <c r="Z177" s="256" t="s">
        <v>1989</v>
      </c>
      <c r="AA177" s="260"/>
      <c r="AB177" s="269" t="s">
        <v>1883</v>
      </c>
      <c r="AC177" s="6"/>
    </row>
    <row r="178" spans="1:30">
      <c r="A178" s="260"/>
      <c r="B178" s="269" t="s">
        <v>1884</v>
      </c>
      <c r="C178" s="260"/>
      <c r="D178" s="256" t="s">
        <v>1990</v>
      </c>
      <c r="E178" s="256" t="s">
        <v>1877</v>
      </c>
      <c r="F178" s="256"/>
      <c r="G178" s="256"/>
      <c r="H178" s="256"/>
      <c r="I178" s="256"/>
      <c r="J178" s="256"/>
      <c r="K178" s="260"/>
      <c r="L178" s="142"/>
      <c r="M178" s="144"/>
      <c r="N178" s="142"/>
      <c r="O178" s="262"/>
      <c r="P178" s="256"/>
      <c r="Q178" s="144"/>
      <c r="R178" s="142"/>
      <c r="S178" s="144"/>
      <c r="T178" s="142"/>
      <c r="U178" s="144"/>
      <c r="V178" s="142"/>
      <c r="W178" s="144"/>
      <c r="X178" s="142">
        <f>SUM(L178,N178,-R178,T178,V178)</f>
        <v>0</v>
      </c>
      <c r="Y178" s="260"/>
      <c r="Z178" s="256" t="s">
        <v>1990</v>
      </c>
      <c r="AA178" s="260"/>
      <c r="AB178" s="269" t="s">
        <v>1884</v>
      </c>
      <c r="AC178" s="6"/>
    </row>
    <row r="179" spans="1:30">
      <c r="A179" s="260"/>
      <c r="B179" s="269" t="s">
        <v>1991</v>
      </c>
      <c r="C179" s="260"/>
      <c r="D179" s="256" t="s">
        <v>1992</v>
      </c>
      <c r="E179" s="256" t="s">
        <v>1980</v>
      </c>
      <c r="F179" s="256"/>
      <c r="G179" s="256"/>
      <c r="H179" s="256"/>
      <c r="I179" s="256"/>
      <c r="J179" s="256"/>
      <c r="K179" s="260"/>
      <c r="L179" s="142"/>
      <c r="M179" s="144"/>
      <c r="N179" s="142"/>
      <c r="O179" s="262"/>
      <c r="P179" s="256"/>
      <c r="Q179" s="144"/>
      <c r="R179" s="142"/>
      <c r="S179" s="144"/>
      <c r="T179" s="142"/>
      <c r="U179" s="144"/>
      <c r="V179" s="142"/>
      <c r="W179" s="144"/>
      <c r="X179" s="142">
        <f>SUM(L179,N179,-R179,T179,V179)</f>
        <v>0</v>
      </c>
      <c r="Y179" s="260"/>
      <c r="Z179" s="256" t="s">
        <v>1992</v>
      </c>
      <c r="AA179" s="260"/>
      <c r="AB179" s="269" t="s">
        <v>1991</v>
      </c>
      <c r="AC179" s="6"/>
    </row>
    <row r="180" spans="1:30">
      <c r="A180" s="260"/>
      <c r="B180" s="269" t="s">
        <v>1993</v>
      </c>
      <c r="C180" s="260"/>
      <c r="D180" s="256" t="s">
        <v>1994</v>
      </c>
      <c r="E180" s="256" t="s">
        <v>1937</v>
      </c>
      <c r="F180" s="256"/>
      <c r="G180" s="256"/>
      <c r="H180" s="256"/>
      <c r="I180" s="256"/>
      <c r="J180" s="256"/>
      <c r="K180" s="260"/>
      <c r="L180" s="142"/>
      <c r="M180" s="144"/>
      <c r="N180" s="142"/>
      <c r="O180" s="262"/>
      <c r="P180" s="256"/>
      <c r="Q180" s="144"/>
      <c r="R180" s="142"/>
      <c r="S180" s="144"/>
      <c r="T180" s="142"/>
      <c r="U180" s="144"/>
      <c r="V180" s="142"/>
      <c r="W180" s="144"/>
      <c r="X180" s="142"/>
      <c r="Y180" s="260"/>
      <c r="Z180" s="256" t="s">
        <v>1994</v>
      </c>
      <c r="AA180" s="260"/>
      <c r="AB180" s="269" t="s">
        <v>1993</v>
      </c>
      <c r="AC180" s="6"/>
    </row>
    <row r="181" spans="1:30">
      <c r="A181" s="260"/>
      <c r="B181" s="269" t="s">
        <v>1995</v>
      </c>
      <c r="C181" s="260"/>
      <c r="D181" s="256" t="s">
        <v>1996</v>
      </c>
      <c r="E181" s="256" t="s">
        <v>1997</v>
      </c>
      <c r="F181" s="256"/>
      <c r="G181" s="256"/>
      <c r="H181" s="256"/>
      <c r="I181" s="256"/>
      <c r="J181" s="256"/>
      <c r="K181" s="260"/>
      <c r="L181" s="280"/>
      <c r="M181" s="144"/>
      <c r="N181" s="142"/>
      <c r="O181" s="262"/>
      <c r="P181" s="256"/>
      <c r="Q181" s="144"/>
      <c r="R181" s="142"/>
      <c r="S181" s="144"/>
      <c r="T181" s="142"/>
      <c r="U181" s="144"/>
      <c r="V181" s="142"/>
      <c r="W181" s="144"/>
      <c r="X181" s="142">
        <f>SUM(L181,N181,-R181,T181,V181)</f>
        <v>0</v>
      </c>
      <c r="Y181" s="260"/>
      <c r="Z181" s="256" t="s">
        <v>1996</v>
      </c>
      <c r="AA181" s="260"/>
      <c r="AB181" s="269" t="s">
        <v>1995</v>
      </c>
      <c r="AC181" s="6"/>
    </row>
    <row r="182" spans="1:30">
      <c r="A182" s="260"/>
      <c r="B182" s="269" t="s">
        <v>1998</v>
      </c>
      <c r="C182" s="260"/>
      <c r="D182" s="256" t="s">
        <v>1999</v>
      </c>
      <c r="E182" s="256" t="s">
        <v>2000</v>
      </c>
      <c r="F182" s="256"/>
      <c r="G182" s="256"/>
      <c r="H182" s="256"/>
      <c r="I182" s="256"/>
      <c r="J182" s="256"/>
      <c r="K182" s="260"/>
      <c r="L182" s="142"/>
      <c r="M182" s="144"/>
      <c r="N182" s="142"/>
      <c r="O182" s="262"/>
      <c r="P182" s="256"/>
      <c r="Q182" s="144"/>
      <c r="R182" s="142"/>
      <c r="S182" s="144"/>
      <c r="T182" s="142"/>
      <c r="U182" s="144"/>
      <c r="V182" s="142"/>
      <c r="W182" s="144"/>
      <c r="X182" s="142"/>
      <c r="Y182" s="260"/>
      <c r="Z182" s="256" t="s">
        <v>1999</v>
      </c>
      <c r="AA182" s="260"/>
      <c r="AB182" s="269" t="s">
        <v>1998</v>
      </c>
      <c r="AC182" s="6"/>
    </row>
    <row r="183" spans="1:30">
      <c r="A183" s="260"/>
      <c r="B183" s="269" t="s">
        <v>2001</v>
      </c>
      <c r="C183" s="260"/>
      <c r="D183" s="256" t="s">
        <v>2002</v>
      </c>
      <c r="E183" s="256" t="s">
        <v>2003</v>
      </c>
      <c r="F183" s="256"/>
      <c r="G183" s="256"/>
      <c r="H183" s="256"/>
      <c r="I183" s="256"/>
      <c r="J183" s="256"/>
      <c r="K183" s="260"/>
      <c r="L183" s="142"/>
      <c r="M183" s="144"/>
      <c r="N183" s="142"/>
      <c r="O183" s="262"/>
      <c r="P183" s="256"/>
      <c r="Q183" s="144"/>
      <c r="R183" s="142"/>
      <c r="S183" s="144"/>
      <c r="T183" s="142"/>
      <c r="U183" s="144"/>
      <c r="V183" s="142"/>
      <c r="W183" s="144"/>
      <c r="X183" s="142">
        <f>SUM(L183,N183,-R183,T183,V183)</f>
        <v>0</v>
      </c>
      <c r="Y183" s="260"/>
      <c r="Z183" s="256" t="s">
        <v>2002</v>
      </c>
      <c r="AA183" s="260"/>
      <c r="AB183" s="269" t="s">
        <v>2001</v>
      </c>
      <c r="AC183" s="6"/>
    </row>
    <row r="184" spans="1:30">
      <c r="A184" s="260"/>
      <c r="B184" s="269" t="s">
        <v>2004</v>
      </c>
      <c r="C184" s="260"/>
      <c r="D184" s="256" t="s">
        <v>2005</v>
      </c>
      <c r="E184" s="256" t="s">
        <v>2006</v>
      </c>
      <c r="F184" s="256"/>
      <c r="G184" s="256"/>
      <c r="H184" s="256"/>
      <c r="I184" s="256"/>
      <c r="J184" s="256"/>
      <c r="K184" s="260"/>
      <c r="L184" s="280"/>
      <c r="M184" s="144"/>
      <c r="N184" s="142"/>
      <c r="O184" s="262"/>
      <c r="P184" s="256"/>
      <c r="Q184" s="144"/>
      <c r="R184" s="142"/>
      <c r="S184" s="144"/>
      <c r="T184" s="142"/>
      <c r="U184" s="144"/>
      <c r="V184" s="142"/>
      <c r="W184" s="144"/>
      <c r="X184" s="142">
        <f>SUM(L184,N184,-R184,T184,V184)</f>
        <v>0</v>
      </c>
      <c r="Y184" s="260"/>
      <c r="Z184" s="256" t="s">
        <v>2005</v>
      </c>
      <c r="AA184" s="260"/>
      <c r="AB184" s="269" t="s">
        <v>2004</v>
      </c>
      <c r="AC184" s="6"/>
    </row>
    <row r="185" spans="1:30">
      <c r="A185" s="260"/>
      <c r="B185" s="269" t="s">
        <v>2007</v>
      </c>
      <c r="C185" s="260"/>
      <c r="D185" s="256" t="s">
        <v>2008</v>
      </c>
      <c r="E185" s="256" t="s">
        <v>2009</v>
      </c>
      <c r="F185" s="256"/>
      <c r="G185" s="256"/>
      <c r="H185" s="256"/>
      <c r="I185" s="256"/>
      <c r="J185" s="256"/>
      <c r="K185" s="260"/>
      <c r="L185" s="142"/>
      <c r="M185" s="144"/>
      <c r="N185" s="142"/>
      <c r="O185" s="262"/>
      <c r="P185" s="256"/>
      <c r="Q185" s="144"/>
      <c r="R185" s="142"/>
      <c r="S185" s="144"/>
      <c r="T185" s="142"/>
      <c r="U185" s="144"/>
      <c r="V185" s="142"/>
      <c r="W185" s="144"/>
      <c r="X185" s="142">
        <f>SUM(L185,N185,-R185,T185,V185)</f>
        <v>0</v>
      </c>
      <c r="Y185" s="260"/>
      <c r="Z185" s="256" t="s">
        <v>2008</v>
      </c>
      <c r="AA185" s="260"/>
      <c r="AB185" s="269" t="s">
        <v>2007</v>
      </c>
      <c r="AC185" s="6"/>
      <c r="AD185" s="142"/>
    </row>
    <row r="186" spans="1:30">
      <c r="A186" s="260"/>
      <c r="B186" s="269" t="s">
        <v>2010</v>
      </c>
      <c r="C186" s="260"/>
      <c r="D186" s="256" t="s">
        <v>2011</v>
      </c>
      <c r="E186" s="256" t="s">
        <v>2012</v>
      </c>
      <c r="F186" s="256"/>
      <c r="G186" s="256"/>
      <c r="H186" s="256"/>
      <c r="I186" s="256"/>
      <c r="J186" s="256"/>
      <c r="K186" s="260"/>
      <c r="L186" s="142"/>
      <c r="M186" s="144"/>
      <c r="N186" s="142"/>
      <c r="O186" s="262"/>
      <c r="P186" s="256"/>
      <c r="Q186" s="144"/>
      <c r="R186" s="142"/>
      <c r="S186" s="144"/>
      <c r="T186" s="142"/>
      <c r="U186" s="144"/>
      <c r="V186" s="142"/>
      <c r="W186" s="144"/>
      <c r="X186" s="142">
        <f>SUM(L186,N186,-R186,T186,V186)</f>
        <v>0</v>
      </c>
      <c r="Y186" s="260"/>
      <c r="Z186" s="256" t="s">
        <v>2011</v>
      </c>
      <c r="AA186" s="260"/>
      <c r="AB186" s="269" t="s">
        <v>2010</v>
      </c>
      <c r="AC186" s="6"/>
    </row>
    <row r="187" spans="1:30">
      <c r="A187" s="260"/>
      <c r="B187" s="269" t="s">
        <v>2013</v>
      </c>
      <c r="C187" s="260"/>
      <c r="D187" s="256" t="s">
        <v>2014</v>
      </c>
      <c r="E187" s="256" t="s">
        <v>2015</v>
      </c>
      <c r="F187" s="256"/>
      <c r="G187" s="256"/>
      <c r="H187" s="256"/>
      <c r="I187" s="256"/>
      <c r="J187" s="256"/>
      <c r="K187" s="260"/>
      <c r="L187" s="142"/>
      <c r="M187" s="144"/>
      <c r="N187" s="142"/>
      <c r="O187" s="262"/>
      <c r="P187" s="256"/>
      <c r="Q187" s="144"/>
      <c r="R187" s="142"/>
      <c r="S187" s="144"/>
      <c r="T187" s="142"/>
      <c r="U187" s="144"/>
      <c r="V187" s="142"/>
      <c r="W187" s="144"/>
      <c r="X187" s="142"/>
      <c r="Y187" s="260"/>
      <c r="Z187" s="256" t="s">
        <v>2014</v>
      </c>
      <c r="AA187" s="260"/>
      <c r="AB187" s="269" t="s">
        <v>2013</v>
      </c>
      <c r="AC187" s="6"/>
    </row>
    <row r="188" spans="1:30">
      <c r="A188" s="260"/>
      <c r="B188">
        <v>100</v>
      </c>
      <c r="C188" s="260"/>
      <c r="D188" s="256" t="s">
        <v>2016</v>
      </c>
      <c r="E188" s="256" t="s">
        <v>2017</v>
      </c>
      <c r="F188" s="256"/>
      <c r="G188" s="256"/>
      <c r="H188" s="256"/>
      <c r="I188" s="256"/>
      <c r="J188" s="256"/>
      <c r="K188" s="260"/>
      <c r="L188" s="142"/>
      <c r="M188" s="144"/>
      <c r="N188" s="142"/>
      <c r="O188" s="262"/>
      <c r="P188" s="256"/>
      <c r="Q188" s="144"/>
      <c r="R188" s="142"/>
      <c r="S188" s="144"/>
      <c r="T188" s="142"/>
      <c r="U188" s="144"/>
      <c r="V188" s="142"/>
      <c r="W188" s="144"/>
      <c r="X188" s="142"/>
      <c r="Y188" s="260"/>
      <c r="Z188" s="256" t="s">
        <v>2016</v>
      </c>
      <c r="AA188" s="260"/>
      <c r="AB188">
        <v>100</v>
      </c>
      <c r="AC188" s="6"/>
    </row>
    <row r="189" spans="1:30">
      <c r="A189" s="260"/>
      <c r="B189">
        <v>101</v>
      </c>
      <c r="C189" s="260"/>
      <c r="D189" s="256" t="s">
        <v>2018</v>
      </c>
      <c r="E189" s="256" t="s">
        <v>2019</v>
      </c>
      <c r="F189" s="256"/>
      <c r="G189" s="256"/>
      <c r="H189" s="256"/>
      <c r="I189" s="256"/>
      <c r="J189" s="256"/>
      <c r="K189" s="260"/>
      <c r="L189" s="142"/>
      <c r="M189" s="144"/>
      <c r="N189" s="142"/>
      <c r="O189" s="262"/>
      <c r="P189" s="256"/>
      <c r="Q189" s="144"/>
      <c r="R189" s="142"/>
      <c r="S189" s="144"/>
      <c r="T189" s="142"/>
      <c r="U189" s="144"/>
      <c r="V189" s="142"/>
      <c r="W189" s="144"/>
      <c r="X189" s="142"/>
      <c r="Y189" s="260"/>
      <c r="Z189" s="256" t="s">
        <v>2018</v>
      </c>
      <c r="AA189" s="260"/>
      <c r="AB189">
        <v>101</v>
      </c>
      <c r="AC189" s="6"/>
    </row>
    <row r="190" spans="1:30">
      <c r="A190" s="260"/>
      <c r="B190">
        <v>102</v>
      </c>
      <c r="C190" s="260"/>
      <c r="D190" s="256" t="s">
        <v>2020</v>
      </c>
      <c r="E190" s="256" t="s">
        <v>1869</v>
      </c>
      <c r="F190" s="256"/>
      <c r="G190" s="256"/>
      <c r="H190" s="256"/>
      <c r="I190" s="256"/>
      <c r="J190" s="256"/>
      <c r="K190" s="260"/>
      <c r="L190" s="142"/>
      <c r="M190" s="144"/>
      <c r="N190" s="142"/>
      <c r="O190" s="262"/>
      <c r="P190" s="256"/>
      <c r="Q190" s="144"/>
      <c r="R190" s="142"/>
      <c r="S190" s="144"/>
      <c r="T190" s="142"/>
      <c r="U190" s="144"/>
      <c r="V190" s="142"/>
      <c r="W190" s="144"/>
      <c r="X190" s="142">
        <f>SUM(L190,N190,-R190,T190,V190)</f>
        <v>0</v>
      </c>
      <c r="Y190" s="260"/>
      <c r="Z190" s="256" t="s">
        <v>2020</v>
      </c>
      <c r="AA190" s="260"/>
      <c r="AB190">
        <v>102</v>
      </c>
      <c r="AC190" s="6"/>
    </row>
    <row r="191" spans="1:30">
      <c r="A191" s="260"/>
      <c r="B191">
        <v>103</v>
      </c>
      <c r="C191" s="260"/>
      <c r="D191" s="256"/>
      <c r="E191" s="256" t="s">
        <v>2021</v>
      </c>
      <c r="F191" s="256"/>
      <c r="G191" s="256"/>
      <c r="H191" s="256"/>
      <c r="I191" s="256"/>
      <c r="J191" s="256"/>
      <c r="K191" s="260"/>
      <c r="L191" s="142">
        <f>SUM(L177:L190)</f>
        <v>0</v>
      </c>
      <c r="M191" s="142"/>
      <c r="N191" s="142">
        <f>SUM(N177:N190)</f>
        <v>0</v>
      </c>
      <c r="O191" s="262"/>
      <c r="P191" s="142"/>
      <c r="Q191" s="144"/>
      <c r="R191" s="142">
        <f>SUM(R177:R190)</f>
        <v>0</v>
      </c>
      <c r="S191" s="144"/>
      <c r="T191" s="142">
        <f>SUM(T177:T190)</f>
        <v>0</v>
      </c>
      <c r="U191" s="144"/>
      <c r="V191" s="142">
        <f>SUM(V177:V190)</f>
        <v>0</v>
      </c>
      <c r="W191" s="144"/>
      <c r="X191" s="142">
        <f>SUM(X177:X190)</f>
        <v>0</v>
      </c>
      <c r="Y191" s="260"/>
      <c r="Z191" s="256"/>
      <c r="AA191" s="260"/>
      <c r="AB191">
        <v>103</v>
      </c>
      <c r="AC191" s="6"/>
    </row>
    <row r="192" spans="1:30">
      <c r="A192" s="260"/>
      <c r="B192">
        <v>104</v>
      </c>
      <c r="C192" s="260"/>
      <c r="D192" s="256"/>
      <c r="E192" s="256" t="s">
        <v>2022</v>
      </c>
      <c r="F192" s="256"/>
      <c r="G192" s="256"/>
      <c r="H192" s="256"/>
      <c r="I192" s="256"/>
      <c r="J192" s="256"/>
      <c r="K192" s="186"/>
      <c r="L192" s="187"/>
      <c r="M192" s="186"/>
      <c r="N192" s="187"/>
      <c r="O192" s="272"/>
      <c r="P192" s="256"/>
      <c r="Q192" s="144"/>
      <c r="R192" s="187"/>
      <c r="S192" s="186"/>
      <c r="T192" s="187"/>
      <c r="U192" s="186"/>
      <c r="V192" s="187"/>
      <c r="W192" s="186"/>
      <c r="X192" s="187"/>
      <c r="Y192" s="260"/>
      <c r="Z192" s="256"/>
      <c r="AA192" s="260"/>
      <c r="AB192">
        <v>104</v>
      </c>
      <c r="AC192" s="6"/>
    </row>
    <row r="193" spans="1:29">
      <c r="A193" s="260"/>
      <c r="B193">
        <v>105</v>
      </c>
      <c r="C193" s="260"/>
      <c r="D193" s="256" t="s">
        <v>2023</v>
      </c>
      <c r="E193" s="256" t="s">
        <v>1875</v>
      </c>
      <c r="F193" s="256"/>
      <c r="G193" s="256"/>
      <c r="H193" s="256"/>
      <c r="I193" s="256"/>
      <c r="J193" s="256"/>
      <c r="K193" s="260"/>
      <c r="L193" s="142"/>
      <c r="M193" s="144"/>
      <c r="N193" s="142"/>
      <c r="O193" s="262"/>
      <c r="P193" s="256"/>
      <c r="Q193" s="144"/>
      <c r="R193" s="142"/>
      <c r="S193" s="144"/>
      <c r="T193" s="142"/>
      <c r="U193" s="144"/>
      <c r="V193" s="142"/>
      <c r="W193" s="144"/>
      <c r="X193" s="142">
        <f t="shared" ref="X193:X198" si="0">SUM(L193,N193,-R193,T193,V193)</f>
        <v>0</v>
      </c>
      <c r="Y193" s="260"/>
      <c r="Z193" s="256" t="s">
        <v>2023</v>
      </c>
      <c r="AA193" s="260"/>
      <c r="AB193">
        <v>105</v>
      </c>
      <c r="AC193" s="6"/>
    </row>
    <row r="194" spans="1:29">
      <c r="A194" s="260"/>
      <c r="B194">
        <v>106</v>
      </c>
      <c r="C194" s="260"/>
      <c r="D194" s="256" t="s">
        <v>2024</v>
      </c>
      <c r="E194" s="256" t="s">
        <v>1877</v>
      </c>
      <c r="F194" s="256"/>
      <c r="G194" s="256"/>
      <c r="H194" s="256"/>
      <c r="I194" s="256"/>
      <c r="J194" s="256"/>
      <c r="K194" s="260"/>
      <c r="L194" s="142"/>
      <c r="M194" s="144"/>
      <c r="N194" s="142"/>
      <c r="O194" s="262"/>
      <c r="P194" s="256"/>
      <c r="Q194" s="144"/>
      <c r="R194" s="142"/>
      <c r="S194" s="144"/>
      <c r="T194" s="142"/>
      <c r="U194" s="144"/>
      <c r="V194" s="142"/>
      <c r="W194" s="144"/>
      <c r="X194" s="142">
        <f t="shared" si="0"/>
        <v>0</v>
      </c>
      <c r="Y194" s="260"/>
      <c r="Z194" s="256" t="s">
        <v>2024</v>
      </c>
      <c r="AA194" s="260"/>
      <c r="AB194">
        <v>106</v>
      </c>
      <c r="AC194" s="6"/>
    </row>
    <row r="195" spans="1:29">
      <c r="A195" s="260"/>
      <c r="B195">
        <v>107</v>
      </c>
      <c r="C195" s="260"/>
      <c r="D195" s="256" t="s">
        <v>2025</v>
      </c>
      <c r="E195" s="256" t="s">
        <v>2026</v>
      </c>
      <c r="F195" s="256"/>
      <c r="G195" s="256"/>
      <c r="H195" s="256"/>
      <c r="I195" s="256"/>
      <c r="J195" s="256"/>
      <c r="K195" s="260"/>
      <c r="L195" s="142"/>
      <c r="M195" s="144"/>
      <c r="N195" s="142"/>
      <c r="O195" s="262"/>
      <c r="P195" s="256"/>
      <c r="Q195" s="144"/>
      <c r="R195" s="142"/>
      <c r="S195" s="144"/>
      <c r="T195" s="142"/>
      <c r="U195" s="144"/>
      <c r="V195" s="142"/>
      <c r="W195" s="144"/>
      <c r="X195" s="142">
        <f t="shared" si="0"/>
        <v>0</v>
      </c>
      <c r="Y195" s="260"/>
      <c r="Z195" s="256" t="s">
        <v>2025</v>
      </c>
      <c r="AA195" s="260"/>
      <c r="AB195">
        <v>107</v>
      </c>
      <c r="AC195" s="6"/>
    </row>
    <row r="196" spans="1:29">
      <c r="A196" s="260"/>
      <c r="B196">
        <v>108</v>
      </c>
      <c r="C196" s="260"/>
      <c r="D196" s="256" t="s">
        <v>2027</v>
      </c>
      <c r="E196" s="256" t="s">
        <v>2028</v>
      </c>
      <c r="F196" s="256"/>
      <c r="G196" s="256"/>
      <c r="H196" s="256"/>
      <c r="I196" s="256"/>
      <c r="J196" s="256"/>
      <c r="K196" s="260"/>
      <c r="L196" s="142"/>
      <c r="M196" s="144"/>
      <c r="N196" s="142"/>
      <c r="O196" s="262"/>
      <c r="P196" s="256"/>
      <c r="Q196" s="144"/>
      <c r="R196" s="142"/>
      <c r="S196" s="144"/>
      <c r="T196" s="142"/>
      <c r="U196" s="144"/>
      <c r="V196" s="142"/>
      <c r="W196" s="144"/>
      <c r="X196" s="142">
        <f t="shared" si="0"/>
        <v>0</v>
      </c>
      <c r="Y196" s="260"/>
      <c r="Z196" s="256" t="s">
        <v>2027</v>
      </c>
      <c r="AA196" s="260"/>
      <c r="AB196">
        <v>108</v>
      </c>
      <c r="AC196" s="6"/>
    </row>
    <row r="197" spans="1:29">
      <c r="A197" s="260"/>
      <c r="B197">
        <v>109</v>
      </c>
      <c r="C197" s="260"/>
      <c r="D197" s="256" t="s">
        <v>2029</v>
      </c>
      <c r="E197" s="256" t="s">
        <v>2030</v>
      </c>
      <c r="F197" s="256"/>
      <c r="G197" s="256"/>
      <c r="H197" s="256"/>
      <c r="I197" s="256"/>
      <c r="J197" s="256"/>
      <c r="K197" s="260"/>
      <c r="L197" s="142"/>
      <c r="M197" s="144"/>
      <c r="N197" s="142"/>
      <c r="O197" s="262"/>
      <c r="P197" s="256"/>
      <c r="Q197" s="144"/>
      <c r="R197" s="142"/>
      <c r="S197" s="144"/>
      <c r="T197" s="142"/>
      <c r="U197" s="144"/>
      <c r="V197" s="142"/>
      <c r="W197" s="144"/>
      <c r="X197" s="142">
        <f t="shared" si="0"/>
        <v>0</v>
      </c>
      <c r="Y197" s="260"/>
      <c r="Z197" s="256" t="s">
        <v>2029</v>
      </c>
      <c r="AA197" s="260"/>
      <c r="AB197">
        <v>109</v>
      </c>
      <c r="AC197" s="6"/>
    </row>
    <row r="198" spans="1:29">
      <c r="A198" s="260"/>
      <c r="B198">
        <v>110</v>
      </c>
      <c r="C198" s="260"/>
      <c r="D198" s="256" t="s">
        <v>2031</v>
      </c>
      <c r="E198" s="256" t="s">
        <v>2032</v>
      </c>
      <c r="F198" s="256"/>
      <c r="G198" s="256"/>
      <c r="H198" s="256"/>
      <c r="I198" s="256"/>
      <c r="J198" s="256"/>
      <c r="K198" s="260"/>
      <c r="L198" s="142"/>
      <c r="M198" s="144"/>
      <c r="N198" s="142"/>
      <c r="O198" s="262"/>
      <c r="P198" s="256"/>
      <c r="Q198" s="144"/>
      <c r="R198" s="142"/>
      <c r="S198" s="144"/>
      <c r="T198" s="142"/>
      <c r="U198" s="144"/>
      <c r="V198" s="142"/>
      <c r="W198" s="144"/>
      <c r="X198" s="142">
        <f t="shared" si="0"/>
        <v>0</v>
      </c>
      <c r="Y198" s="260"/>
      <c r="Z198" s="256" t="s">
        <v>2031</v>
      </c>
      <c r="AA198" s="260"/>
      <c r="AB198">
        <v>110</v>
      </c>
      <c r="AC198" s="6"/>
    </row>
    <row r="199" spans="1:29">
      <c r="A199" s="260"/>
      <c r="B199">
        <v>111</v>
      </c>
      <c r="C199" s="260"/>
      <c r="D199" s="256" t="s">
        <v>2033</v>
      </c>
      <c r="E199" s="256" t="s">
        <v>2034</v>
      </c>
      <c r="F199" s="256"/>
      <c r="G199" s="256"/>
      <c r="H199" s="256"/>
      <c r="I199" s="256"/>
      <c r="J199" s="256"/>
      <c r="K199" s="260"/>
      <c r="L199" s="142"/>
      <c r="M199" s="144"/>
      <c r="N199" s="142"/>
      <c r="O199" s="262"/>
      <c r="P199" s="256"/>
      <c r="Q199" s="144"/>
      <c r="R199" s="142"/>
      <c r="S199" s="144"/>
      <c r="T199" s="142"/>
      <c r="U199" s="144"/>
      <c r="V199" s="142"/>
      <c r="W199" s="144"/>
      <c r="X199" s="142"/>
      <c r="Y199" s="260"/>
      <c r="Z199" s="256" t="s">
        <v>2033</v>
      </c>
      <c r="AA199" s="260"/>
      <c r="AB199">
        <v>111</v>
      </c>
      <c r="AC199" s="6"/>
    </row>
    <row r="200" spans="1:29">
      <c r="A200" s="260"/>
      <c r="B200">
        <v>112</v>
      </c>
      <c r="C200" s="260"/>
      <c r="D200" s="256" t="s">
        <v>2035</v>
      </c>
      <c r="E200" s="256" t="s">
        <v>2036</v>
      </c>
      <c r="F200" s="256"/>
      <c r="G200" s="256"/>
      <c r="H200" s="256"/>
      <c r="I200" s="256"/>
      <c r="J200" s="256"/>
      <c r="K200" s="260"/>
      <c r="L200" s="142"/>
      <c r="M200" s="144"/>
      <c r="N200" s="142"/>
      <c r="O200" s="262"/>
      <c r="P200" s="256"/>
      <c r="Q200" s="144"/>
      <c r="R200" s="142"/>
      <c r="S200" s="144"/>
      <c r="T200" s="142"/>
      <c r="U200" s="144"/>
      <c r="V200" s="142"/>
      <c r="W200" s="144"/>
      <c r="X200" s="142">
        <f>SUM(L200,N200,-R200,T200,V200)</f>
        <v>0</v>
      </c>
      <c r="Y200" s="260"/>
      <c r="Z200" s="256" t="s">
        <v>2035</v>
      </c>
      <c r="AA200" s="260"/>
      <c r="AB200">
        <v>112</v>
      </c>
      <c r="AC200" s="6"/>
    </row>
    <row r="201" spans="1:29">
      <c r="A201" s="260"/>
      <c r="B201">
        <v>113</v>
      </c>
      <c r="C201" s="260"/>
      <c r="D201" s="256" t="s">
        <v>2037</v>
      </c>
      <c r="E201" s="256" t="s">
        <v>1985</v>
      </c>
      <c r="F201" s="256"/>
      <c r="G201" s="256"/>
      <c r="H201" s="256"/>
      <c r="I201" s="256"/>
      <c r="J201" s="256"/>
      <c r="K201" s="260"/>
      <c r="L201" s="142"/>
      <c r="M201" s="144"/>
      <c r="N201" s="142"/>
      <c r="O201" s="262"/>
      <c r="P201" s="256"/>
      <c r="Q201" s="144"/>
      <c r="R201" s="142"/>
      <c r="S201" s="144"/>
      <c r="T201" s="142"/>
      <c r="U201" s="144"/>
      <c r="V201" s="142"/>
      <c r="W201" s="144"/>
      <c r="X201" s="142">
        <f>SUM(L201,N201,-R201,T201,V201)</f>
        <v>0</v>
      </c>
      <c r="Y201" s="260"/>
      <c r="Z201" s="256" t="s">
        <v>2037</v>
      </c>
      <c r="AA201" s="260"/>
      <c r="AB201">
        <v>113</v>
      </c>
      <c r="AC201" s="6"/>
    </row>
    <row r="202" spans="1:29">
      <c r="A202" s="260"/>
      <c r="B202">
        <v>114</v>
      </c>
      <c r="C202" s="260"/>
      <c r="D202" s="256" t="s">
        <v>2038</v>
      </c>
      <c r="E202" s="256" t="s">
        <v>2039</v>
      </c>
      <c r="F202" s="256"/>
      <c r="G202" s="256"/>
      <c r="H202" s="256"/>
      <c r="I202" s="256"/>
      <c r="J202" s="256"/>
      <c r="K202" s="260"/>
      <c r="L202" s="142"/>
      <c r="M202" s="144"/>
      <c r="N202" s="142"/>
      <c r="O202" s="262"/>
      <c r="P202" s="256"/>
      <c r="Q202" s="144"/>
      <c r="R202" s="142"/>
      <c r="S202" s="144"/>
      <c r="T202" s="142"/>
      <c r="U202" s="144"/>
      <c r="V202" s="142"/>
      <c r="W202" s="144"/>
      <c r="X202" s="142"/>
      <c r="Y202" s="260"/>
      <c r="Z202" s="256" t="s">
        <v>2038</v>
      </c>
      <c r="AA202" s="260"/>
      <c r="AB202">
        <v>114</v>
      </c>
      <c r="AC202" s="6"/>
    </row>
    <row r="203" spans="1:29">
      <c r="A203" s="260"/>
      <c r="B203">
        <v>115</v>
      </c>
      <c r="C203" s="260"/>
      <c r="D203" s="256"/>
      <c r="E203" s="256" t="s">
        <v>2040</v>
      </c>
      <c r="F203" s="256"/>
      <c r="G203" s="256"/>
      <c r="H203" s="256"/>
      <c r="I203" s="256"/>
      <c r="J203" s="256"/>
      <c r="K203" s="260"/>
      <c r="L203" s="142">
        <f>SUM(L193:L201)</f>
        <v>0</v>
      </c>
      <c r="M203" s="144"/>
      <c r="N203" s="142">
        <f>SUM(N193:N201)</f>
        <v>0</v>
      </c>
      <c r="O203" s="262"/>
      <c r="P203" s="256"/>
      <c r="Q203" s="144"/>
      <c r="R203" s="142">
        <f>SUM(R193:R201)</f>
        <v>0</v>
      </c>
      <c r="S203" s="144"/>
      <c r="T203" s="142">
        <f>SUM(T193:T202)</f>
        <v>0</v>
      </c>
      <c r="U203" s="144"/>
      <c r="V203" s="142">
        <f>SUM(V193:V202)</f>
        <v>0</v>
      </c>
      <c r="W203" s="144"/>
      <c r="X203" s="142">
        <f>SUM(L203,N203,-R203,T203,V203)</f>
        <v>0</v>
      </c>
      <c r="Y203" s="260"/>
      <c r="Z203" s="256"/>
      <c r="AA203" s="260"/>
      <c r="AB203">
        <v>115</v>
      </c>
      <c r="AC203" s="6"/>
    </row>
    <row r="204" spans="1:29">
      <c r="A204" s="260"/>
      <c r="B204">
        <v>116</v>
      </c>
      <c r="C204" s="260"/>
      <c r="D204" s="256" t="s">
        <v>2041</v>
      </c>
      <c r="E204" s="256" t="s">
        <v>2042</v>
      </c>
      <c r="F204" s="256"/>
      <c r="G204" s="256"/>
      <c r="H204" s="256"/>
      <c r="I204" s="256"/>
      <c r="J204" s="256"/>
      <c r="K204" s="260"/>
      <c r="L204" s="142"/>
      <c r="M204" s="144"/>
      <c r="N204" s="142"/>
      <c r="O204" s="262"/>
      <c r="P204" s="256"/>
      <c r="Q204" s="144"/>
      <c r="R204" s="142"/>
      <c r="S204" s="144"/>
      <c r="T204" s="142"/>
      <c r="U204" s="144"/>
      <c r="V204" s="142"/>
      <c r="W204" s="144"/>
      <c r="X204" s="142"/>
      <c r="Y204" s="260"/>
      <c r="Z204" s="256" t="s">
        <v>2041</v>
      </c>
      <c r="AA204" s="260"/>
      <c r="AB204">
        <v>116</v>
      </c>
      <c r="AC204" s="6"/>
    </row>
    <row r="205" spans="1:29">
      <c r="A205" s="260"/>
      <c r="B205">
        <v>117</v>
      </c>
      <c r="C205" s="260"/>
      <c r="D205" s="256"/>
      <c r="E205" s="256" t="s">
        <v>2043</v>
      </c>
      <c r="F205" s="256"/>
      <c r="G205" s="256"/>
      <c r="H205" s="256"/>
      <c r="I205" s="256"/>
      <c r="J205" s="256"/>
      <c r="K205" s="260"/>
      <c r="L205" s="142">
        <f>L203</f>
        <v>0</v>
      </c>
      <c r="M205" s="144"/>
      <c r="N205" s="142">
        <f>N203</f>
        <v>0</v>
      </c>
      <c r="O205" s="262"/>
      <c r="P205" s="256"/>
      <c r="Q205" s="144"/>
      <c r="R205" s="142">
        <f>R203</f>
        <v>0</v>
      </c>
      <c r="S205" s="144"/>
      <c r="T205" s="142">
        <f>T203+T204</f>
        <v>0</v>
      </c>
      <c r="U205" s="144"/>
      <c r="V205" s="142">
        <f>SUM(V203:V204)</f>
        <v>0</v>
      </c>
      <c r="W205" s="144"/>
      <c r="X205" s="142">
        <f>SUM(X203:X204)</f>
        <v>0</v>
      </c>
      <c r="Y205" s="260"/>
      <c r="Z205" s="256"/>
      <c r="AA205" s="260"/>
      <c r="AB205">
        <v>117</v>
      </c>
      <c r="AC205" s="6"/>
    </row>
    <row r="206" spans="1:29">
      <c r="A206" s="260"/>
      <c r="B206">
        <v>118</v>
      </c>
      <c r="C206" s="260"/>
      <c r="D206" s="256"/>
      <c r="E206" s="256" t="s">
        <v>2044</v>
      </c>
      <c r="F206" s="256"/>
      <c r="G206" s="256"/>
      <c r="H206" s="256"/>
      <c r="I206" s="256"/>
      <c r="J206" s="256"/>
      <c r="K206" s="260"/>
      <c r="L206" s="142">
        <f>L39+L60+L123+L146+L191+L205-0.2</f>
        <v>-0.2</v>
      </c>
      <c r="M206" s="144"/>
      <c r="N206" s="142">
        <f>N39+N60+N123+N146+N191+N205</f>
        <v>0</v>
      </c>
      <c r="O206" s="262"/>
      <c r="P206" s="256"/>
      <c r="Q206" s="144"/>
      <c r="R206" s="142">
        <f>R39+R60+R123+R146+R191+R205</f>
        <v>0</v>
      </c>
      <c r="S206" s="144"/>
      <c r="T206" s="142">
        <f>T39+T73+T123+T146+T191+T203</f>
        <v>0</v>
      </c>
      <c r="U206" s="144"/>
      <c r="V206" s="142">
        <f>V39+V73+V123+V146+V191+V203</f>
        <v>0</v>
      </c>
      <c r="W206" s="144"/>
      <c r="X206" s="142">
        <f>X39+X73+X123+X146+X191+X203</f>
        <v>0</v>
      </c>
      <c r="Y206" s="260"/>
      <c r="Z206" s="256"/>
      <c r="AA206" s="260"/>
      <c r="AB206">
        <v>118</v>
      </c>
      <c r="AC206" s="6"/>
    </row>
    <row r="207" spans="1:29">
      <c r="A207" s="260"/>
      <c r="B207">
        <v>119</v>
      </c>
      <c r="C207" s="260"/>
      <c r="D207" s="256"/>
      <c r="E207" s="256" t="s">
        <v>2045</v>
      </c>
      <c r="F207" s="256"/>
      <c r="G207" s="256"/>
      <c r="H207" s="256"/>
      <c r="I207" s="256"/>
      <c r="J207" s="256"/>
      <c r="K207" s="260"/>
      <c r="L207" s="142"/>
      <c r="M207" s="144"/>
      <c r="N207" s="142"/>
      <c r="O207" s="262"/>
      <c r="P207" s="256"/>
      <c r="Q207" s="144"/>
      <c r="R207" s="142"/>
      <c r="S207" s="144"/>
      <c r="T207" s="142"/>
      <c r="U207" s="144"/>
      <c r="V207" s="142"/>
      <c r="W207" s="144"/>
      <c r="X207" s="142"/>
      <c r="Y207" s="260"/>
      <c r="Z207" s="256"/>
      <c r="AA207" s="260"/>
      <c r="AB207">
        <v>119</v>
      </c>
      <c r="AC207" s="6"/>
    </row>
    <row r="208" spans="1:29">
      <c r="A208" s="260"/>
      <c r="B208">
        <v>120</v>
      </c>
      <c r="C208" s="260"/>
      <c r="D208" s="256"/>
      <c r="E208" s="256" t="s">
        <v>2046</v>
      </c>
      <c r="F208" s="256"/>
      <c r="G208" s="256"/>
      <c r="H208" s="256"/>
      <c r="I208" s="256"/>
      <c r="J208" s="256"/>
      <c r="K208" s="260"/>
      <c r="L208" s="142"/>
      <c r="M208" s="144"/>
      <c r="N208" s="142"/>
      <c r="O208" s="262"/>
      <c r="P208" s="256"/>
      <c r="Q208" s="144"/>
      <c r="R208" s="142"/>
      <c r="S208" s="144"/>
      <c r="T208" s="142"/>
      <c r="U208" s="144"/>
      <c r="V208" s="142"/>
      <c r="W208" s="144"/>
      <c r="X208" s="142"/>
      <c r="Y208" s="260"/>
      <c r="Z208" s="256"/>
      <c r="AA208" s="260"/>
      <c r="AB208">
        <v>120</v>
      </c>
      <c r="AC208" s="6"/>
    </row>
    <row r="209" spans="1:29">
      <c r="A209" s="260"/>
      <c r="B209">
        <v>121</v>
      </c>
      <c r="C209" s="260"/>
      <c r="D209" s="256"/>
      <c r="E209" s="256" t="s">
        <v>2047</v>
      </c>
      <c r="F209" s="256"/>
      <c r="G209" s="256"/>
      <c r="H209" s="256"/>
      <c r="I209" s="256"/>
      <c r="J209" s="256"/>
      <c r="K209" s="260"/>
      <c r="L209" s="142"/>
      <c r="M209" s="144"/>
      <c r="N209" s="142"/>
      <c r="O209" s="262"/>
      <c r="P209" s="256"/>
      <c r="Q209" s="144"/>
      <c r="R209" s="142"/>
      <c r="S209" s="144"/>
      <c r="T209" s="142"/>
      <c r="U209" s="144"/>
      <c r="V209" s="142"/>
      <c r="W209" s="144"/>
      <c r="X209" s="142"/>
      <c r="Y209" s="260"/>
      <c r="Z209" s="256"/>
      <c r="AA209" s="260"/>
      <c r="AB209">
        <v>121</v>
      </c>
      <c r="AC209" s="6"/>
    </row>
    <row r="210" spans="1:29">
      <c r="A210" s="260"/>
      <c r="B210">
        <v>122</v>
      </c>
      <c r="C210" s="260"/>
      <c r="D210" s="256"/>
      <c r="E210" s="256" t="s">
        <v>2048</v>
      </c>
      <c r="F210" s="256"/>
      <c r="G210" s="256"/>
      <c r="H210" s="256"/>
      <c r="I210" s="256"/>
      <c r="J210" s="256"/>
      <c r="K210" s="260"/>
      <c r="L210" s="142">
        <f>L206</f>
        <v>-0.2</v>
      </c>
      <c r="M210" s="144"/>
      <c r="N210" s="142">
        <f>N206</f>
        <v>0</v>
      </c>
      <c r="O210" s="262"/>
      <c r="P210" s="256"/>
      <c r="Q210" s="144"/>
      <c r="R210" s="142">
        <f>R206</f>
        <v>0</v>
      </c>
      <c r="S210" s="144"/>
      <c r="T210" s="142">
        <f>T206</f>
        <v>0</v>
      </c>
      <c r="U210" s="144"/>
      <c r="V210" s="142">
        <f>SUM(V206:V209)</f>
        <v>0</v>
      </c>
      <c r="W210" s="144"/>
      <c r="X210" s="142">
        <f>L210+N210-R210</f>
        <v>-0.2</v>
      </c>
      <c r="Y210" s="260"/>
      <c r="Z210" s="256"/>
      <c r="AA210" s="260"/>
      <c r="AB210">
        <v>122</v>
      </c>
      <c r="AC210" s="6"/>
    </row>
    <row r="211" spans="1:29">
      <c r="A211" s="264"/>
      <c r="B211" s="265"/>
      <c r="C211" s="264"/>
      <c r="D211" s="265"/>
      <c r="E211" s="265"/>
      <c r="F211" s="265"/>
      <c r="G211" s="265"/>
      <c r="H211" s="265"/>
      <c r="I211" s="265"/>
      <c r="J211" s="265"/>
      <c r="K211" s="264"/>
      <c r="L211" s="146"/>
      <c r="M211" s="147"/>
      <c r="N211" s="146"/>
      <c r="O211" s="266"/>
      <c r="P211" s="256"/>
      <c r="Q211" s="147"/>
      <c r="R211" s="146"/>
      <c r="S211" s="147"/>
      <c r="T211" s="146"/>
      <c r="U211" s="147"/>
      <c r="V211" s="146"/>
      <c r="W211" s="147"/>
      <c r="X211" s="266"/>
      <c r="Y211" s="265"/>
      <c r="Z211" s="265"/>
      <c r="AA211" s="264"/>
      <c r="AB211" s="265"/>
      <c r="AC211" s="9"/>
    </row>
    <row r="212" spans="1:29">
      <c r="A212" s="256"/>
      <c r="B212" s="256"/>
      <c r="C212" s="256"/>
      <c r="D212" s="256"/>
      <c r="E212" s="256"/>
      <c r="F212" s="256"/>
      <c r="G212" s="256"/>
      <c r="H212" s="256"/>
      <c r="I212" s="256"/>
      <c r="J212" s="256"/>
      <c r="K212" s="256"/>
      <c r="L212" s="142"/>
      <c r="M212" s="142"/>
      <c r="N212" s="142"/>
      <c r="O212" s="256"/>
      <c r="P212" s="256"/>
      <c r="Q212" s="142"/>
      <c r="R212" s="142"/>
      <c r="S212" s="142"/>
      <c r="T212" s="142"/>
      <c r="U212" s="142"/>
      <c r="V212" s="142"/>
      <c r="W212" s="142"/>
      <c r="X212" s="142"/>
      <c r="Y212" s="256"/>
      <c r="Z212" s="256"/>
      <c r="AA212" s="256"/>
      <c r="AB212" s="256"/>
    </row>
    <row r="213" spans="1:29">
      <c r="A213" s="256"/>
      <c r="B213" s="256"/>
      <c r="C213" s="256"/>
      <c r="D213" s="256"/>
      <c r="E213" s="256"/>
      <c r="F213" s="256"/>
      <c r="G213" s="256"/>
      <c r="H213" s="256"/>
      <c r="I213" s="256"/>
      <c r="J213" s="256"/>
      <c r="K213" s="256"/>
      <c r="L213" s="142"/>
      <c r="M213" s="142"/>
      <c r="N213" s="142"/>
      <c r="O213" s="256"/>
      <c r="P213" s="256"/>
      <c r="Q213" s="142"/>
      <c r="R213" s="142"/>
      <c r="S213" s="142"/>
      <c r="T213" s="142"/>
      <c r="U213" s="142"/>
      <c r="V213" s="142"/>
      <c r="W213" s="142"/>
      <c r="X213" s="142"/>
      <c r="Y213" s="256"/>
      <c r="Z213" s="256"/>
      <c r="AA213" s="256"/>
      <c r="AB213" s="256"/>
    </row>
    <row r="215" spans="1:29" ht="18" customHeight="1">
      <c r="A215" s="31"/>
      <c r="B215" s="31"/>
      <c r="C215" s="31"/>
      <c r="D215" s="31"/>
      <c r="E215" s="31"/>
      <c r="F215" s="31"/>
      <c r="G215" s="31"/>
      <c r="H215" s="31"/>
      <c r="I215" s="31"/>
      <c r="J215" s="31"/>
      <c r="K215" s="31"/>
      <c r="L215" s="31"/>
      <c r="M215" s="31"/>
      <c r="N215" s="15" t="s">
        <v>2325</v>
      </c>
      <c r="O215" s="31"/>
      <c r="Q215" s="31"/>
      <c r="R215" s="31"/>
      <c r="S215" s="31"/>
      <c r="T215" s="31"/>
      <c r="U215" s="31"/>
      <c r="V215" s="31"/>
      <c r="W215" s="31"/>
      <c r="X215" s="31"/>
      <c r="Y215" s="31"/>
      <c r="Z215" s="15" t="s">
        <v>2326</v>
      </c>
      <c r="AA215" s="31"/>
      <c r="AB215" s="31"/>
    </row>
    <row r="216" spans="1:29">
      <c r="N216" s="17"/>
      <c r="Z216" s="17"/>
    </row>
    <row r="218" spans="1:29">
      <c r="A218" s="256"/>
      <c r="B218" s="256"/>
      <c r="C218" s="256"/>
      <c r="D218" s="256"/>
      <c r="E218" s="256"/>
      <c r="F218" s="256"/>
      <c r="G218" s="256"/>
      <c r="H218" s="256"/>
      <c r="I218" s="256"/>
      <c r="J218" s="256"/>
      <c r="K218" s="256"/>
      <c r="L218" s="256"/>
      <c r="M218" s="256"/>
      <c r="N218" s="256"/>
      <c r="O218" s="256"/>
      <c r="P218" s="256"/>
      <c r="Q218" s="256"/>
      <c r="R218" s="256"/>
      <c r="S218" s="256"/>
      <c r="T218" s="256"/>
      <c r="U218" s="256"/>
      <c r="V218" s="256"/>
      <c r="W218" s="256"/>
      <c r="X218" s="256"/>
      <c r="Y218" s="256"/>
      <c r="Z218" s="256"/>
      <c r="AA218" s="256"/>
      <c r="AB218" s="256"/>
    </row>
    <row r="219" spans="1:29">
      <c r="A219" s="256"/>
      <c r="B219" s="256"/>
      <c r="C219" s="256"/>
      <c r="D219" s="256"/>
      <c r="E219" s="256"/>
      <c r="F219" s="256"/>
      <c r="G219" s="256"/>
      <c r="H219" s="256"/>
      <c r="I219" s="256"/>
      <c r="J219" s="256"/>
      <c r="K219" s="256"/>
      <c r="L219" s="256"/>
      <c r="M219" s="256"/>
      <c r="N219" s="256"/>
      <c r="O219" s="256"/>
      <c r="P219" s="256"/>
      <c r="Q219" s="256"/>
      <c r="R219" s="256"/>
      <c r="S219" s="256"/>
      <c r="T219" s="256"/>
      <c r="U219" s="256"/>
      <c r="V219" s="256"/>
      <c r="W219" s="256"/>
      <c r="X219" s="256"/>
      <c r="Y219" s="256"/>
      <c r="Z219" s="256"/>
      <c r="AA219" s="256"/>
      <c r="AB219" s="256"/>
    </row>
    <row r="220" spans="1:29">
      <c r="A220" s="256"/>
      <c r="B220" s="256"/>
      <c r="C220" s="256"/>
      <c r="D220" s="256"/>
      <c r="E220" s="256"/>
      <c r="F220" s="256"/>
      <c r="G220" s="256"/>
      <c r="H220" s="256"/>
      <c r="I220" s="256"/>
      <c r="J220" s="256"/>
      <c r="K220" s="256"/>
      <c r="L220" s="256"/>
      <c r="M220" s="256"/>
      <c r="N220" s="256"/>
      <c r="O220" s="256"/>
      <c r="P220" s="256"/>
      <c r="Q220" s="256"/>
      <c r="R220" s="256"/>
      <c r="S220" s="256"/>
      <c r="T220" s="256"/>
      <c r="U220" s="256"/>
      <c r="V220" s="256"/>
      <c r="W220" s="256"/>
      <c r="X220" s="256"/>
      <c r="Y220" s="256"/>
      <c r="Z220" s="256"/>
      <c r="AA220" s="256"/>
      <c r="AB220" s="256"/>
    </row>
    <row r="221" spans="1:29">
      <c r="A221" s="256"/>
      <c r="B221" s="256"/>
      <c r="C221" s="256"/>
      <c r="D221" s="256"/>
      <c r="E221" s="256"/>
      <c r="F221" s="256"/>
      <c r="G221" s="256"/>
      <c r="H221" s="256"/>
      <c r="I221" s="256"/>
      <c r="J221" s="256"/>
      <c r="K221" s="256"/>
      <c r="L221" s="256"/>
      <c r="M221" s="256"/>
      <c r="N221" s="256"/>
      <c r="O221" s="256"/>
      <c r="P221" s="256"/>
      <c r="Q221" s="256"/>
      <c r="R221" s="256"/>
      <c r="S221" s="256"/>
      <c r="T221" s="256"/>
      <c r="U221" s="256"/>
      <c r="V221" s="256"/>
      <c r="W221" s="256"/>
      <c r="X221" s="256"/>
      <c r="Y221" s="256"/>
      <c r="Z221" s="256"/>
      <c r="AA221" s="256"/>
      <c r="AB221" s="256"/>
    </row>
    <row r="222" spans="1:29">
      <c r="A222" s="256"/>
      <c r="B222" s="256"/>
      <c r="C222" s="256"/>
      <c r="D222" s="256"/>
      <c r="E222" s="256"/>
      <c r="F222" s="256"/>
      <c r="G222" s="256"/>
      <c r="H222" s="256"/>
      <c r="I222" s="256"/>
      <c r="J222" s="256"/>
      <c r="K222" s="256"/>
      <c r="L222" s="256"/>
      <c r="M222" s="256"/>
      <c r="N222" s="256"/>
      <c r="O222" s="256"/>
      <c r="P222" s="256"/>
      <c r="Q222" s="256"/>
      <c r="R222" s="256"/>
      <c r="S222" s="256"/>
      <c r="T222" s="256"/>
      <c r="U222" s="256"/>
      <c r="V222" s="256"/>
      <c r="W222" s="256"/>
      <c r="X222" s="256"/>
      <c r="Y222" s="256"/>
      <c r="Z222" s="256"/>
      <c r="AA222" s="256"/>
      <c r="AB222" s="256"/>
    </row>
    <row r="223" spans="1:29">
      <c r="A223" s="256"/>
      <c r="B223" s="256"/>
      <c r="C223" s="256"/>
      <c r="D223" s="256"/>
      <c r="E223" s="256"/>
      <c r="F223" s="256"/>
      <c r="G223" s="256"/>
      <c r="H223" s="256"/>
      <c r="I223" s="256"/>
      <c r="J223" s="256"/>
      <c r="K223" s="256"/>
      <c r="L223" s="256"/>
      <c r="M223" s="256"/>
      <c r="N223" s="256"/>
      <c r="O223" s="256"/>
      <c r="P223" s="256"/>
      <c r="Q223" s="256"/>
      <c r="R223" s="256"/>
      <c r="S223" s="256"/>
      <c r="T223" s="256"/>
      <c r="U223" s="256"/>
      <c r="V223" s="256"/>
      <c r="W223" s="256"/>
      <c r="X223" s="256"/>
      <c r="Y223" s="256"/>
      <c r="Z223" s="256"/>
      <c r="AA223" s="256"/>
      <c r="AB223" s="256"/>
    </row>
    <row r="224" spans="1:29">
      <c r="A224" s="256"/>
      <c r="B224" s="256"/>
      <c r="C224" s="256"/>
      <c r="D224" s="256"/>
      <c r="E224" s="256"/>
      <c r="F224" s="256"/>
      <c r="G224" s="256"/>
      <c r="H224" s="256"/>
      <c r="I224" s="256"/>
      <c r="J224" s="256"/>
      <c r="K224" s="256"/>
      <c r="L224" s="256"/>
      <c r="M224" s="256"/>
      <c r="N224" s="256"/>
      <c r="O224" s="256"/>
      <c r="P224" s="256"/>
      <c r="Q224" s="256"/>
      <c r="R224" s="256"/>
      <c r="S224" s="256"/>
      <c r="T224" s="256"/>
      <c r="U224" s="256"/>
      <c r="V224" s="256"/>
      <c r="W224" s="256"/>
      <c r="X224" s="256"/>
      <c r="Y224" s="256"/>
      <c r="Z224" s="256"/>
      <c r="AA224" s="256"/>
      <c r="AB224" s="256"/>
    </row>
    <row r="225" spans="1:30">
      <c r="A225" s="256"/>
      <c r="B225" s="256"/>
      <c r="C225" s="256"/>
      <c r="D225" s="256"/>
      <c r="E225" s="256"/>
      <c r="F225" s="256"/>
      <c r="G225" s="256"/>
      <c r="H225" s="256"/>
      <c r="I225" s="256"/>
      <c r="J225" s="256"/>
      <c r="K225" s="256"/>
      <c r="L225" s="256"/>
      <c r="M225" s="256"/>
      <c r="N225" s="256"/>
      <c r="O225" s="256"/>
      <c r="P225" s="256"/>
      <c r="Q225" s="256"/>
      <c r="R225" s="256"/>
      <c r="S225" s="256"/>
      <c r="T225" s="256"/>
      <c r="U225" s="256"/>
      <c r="V225" s="256"/>
      <c r="W225" s="256"/>
      <c r="X225" s="256"/>
      <c r="Y225" s="256"/>
      <c r="Z225" s="256"/>
      <c r="AA225" s="256"/>
      <c r="AB225" s="256"/>
    </row>
    <row r="226" spans="1:30">
      <c r="A226" s="256"/>
      <c r="B226" s="256"/>
      <c r="C226" s="256"/>
      <c r="D226" s="256"/>
      <c r="E226" s="256"/>
      <c r="F226" s="256"/>
      <c r="G226" s="256"/>
      <c r="H226" s="256"/>
      <c r="I226" s="256"/>
      <c r="J226" s="256"/>
      <c r="K226" s="256"/>
      <c r="L226" s="256"/>
      <c r="M226" s="256"/>
      <c r="N226" s="256"/>
      <c r="O226" s="256"/>
      <c r="P226" s="256"/>
      <c r="Q226" s="256"/>
      <c r="R226" s="256"/>
      <c r="S226" s="256"/>
      <c r="T226" s="256"/>
      <c r="U226" s="256"/>
      <c r="V226" s="256"/>
      <c r="W226" s="256"/>
      <c r="X226" s="256"/>
      <c r="Y226" s="256"/>
      <c r="Z226" s="256"/>
      <c r="AA226" s="256"/>
      <c r="AB226" s="256"/>
    </row>
    <row r="227" spans="1:30">
      <c r="A227" s="256"/>
      <c r="B227" s="256"/>
      <c r="C227" s="256"/>
      <c r="D227" s="256"/>
      <c r="E227" s="256"/>
      <c r="F227" s="256"/>
      <c r="G227" s="256"/>
      <c r="H227" s="256"/>
      <c r="I227" s="256"/>
      <c r="J227" s="256"/>
      <c r="K227" s="256"/>
      <c r="L227" s="256"/>
      <c r="M227" s="256"/>
      <c r="N227" s="256"/>
      <c r="O227" s="256"/>
      <c r="P227" s="256"/>
      <c r="Q227" s="256"/>
      <c r="R227" s="256"/>
      <c r="S227" s="256"/>
      <c r="T227" s="256"/>
      <c r="U227" s="256"/>
      <c r="V227" s="256"/>
      <c r="W227" s="256"/>
      <c r="X227" s="256"/>
      <c r="Y227" s="256"/>
      <c r="Z227" s="256"/>
      <c r="AA227" s="256"/>
      <c r="AB227" s="256"/>
    </row>
    <row r="228" spans="1:30">
      <c r="A228" s="256"/>
      <c r="B228" s="256"/>
      <c r="C228" s="256"/>
      <c r="D228" s="256"/>
      <c r="E228" s="256"/>
      <c r="F228" s="256"/>
      <c r="G228" s="256"/>
      <c r="H228" s="256"/>
      <c r="I228" s="256"/>
      <c r="J228" s="256"/>
      <c r="K228" s="256"/>
      <c r="L228" s="256"/>
      <c r="M228" s="256"/>
      <c r="N228" s="256"/>
      <c r="O228" s="256"/>
      <c r="P228" s="256"/>
      <c r="Q228" s="256"/>
      <c r="R228" s="256"/>
      <c r="S228" s="256"/>
      <c r="T228" s="256"/>
      <c r="U228" s="256"/>
      <c r="V228" s="256"/>
      <c r="W228" s="256"/>
      <c r="X228" s="256"/>
      <c r="Y228" s="256"/>
      <c r="Z228" s="256"/>
      <c r="AA228" s="256"/>
      <c r="AB228" s="256"/>
    </row>
    <row r="229" spans="1:30">
      <c r="A229" s="256"/>
      <c r="B229" s="256"/>
      <c r="C229" s="256"/>
      <c r="D229" s="256"/>
      <c r="E229" s="256"/>
      <c r="F229" s="256"/>
      <c r="G229" s="256"/>
      <c r="H229" s="256"/>
      <c r="I229" s="256"/>
      <c r="J229" s="256"/>
      <c r="K229" s="256"/>
      <c r="L229" s="256"/>
      <c r="M229" s="256"/>
      <c r="N229" s="256"/>
      <c r="O229" s="256"/>
      <c r="P229" s="256"/>
      <c r="Q229" s="256"/>
      <c r="R229" s="256"/>
      <c r="S229" s="256"/>
      <c r="T229" s="256"/>
      <c r="U229" s="256"/>
      <c r="V229" s="256"/>
      <c r="W229" s="256"/>
      <c r="X229" s="256"/>
      <c r="Y229" s="256"/>
      <c r="Z229" s="256"/>
      <c r="AA229" s="256"/>
      <c r="AB229" s="256"/>
    </row>
    <row r="230" spans="1:30">
      <c r="A230" s="256"/>
      <c r="B230" s="256"/>
      <c r="C230" s="256"/>
      <c r="D230" s="256"/>
      <c r="E230" s="256"/>
      <c r="F230" s="256"/>
      <c r="G230" s="256"/>
      <c r="H230" s="256"/>
      <c r="I230" s="256"/>
      <c r="J230" s="256"/>
      <c r="K230" s="256"/>
      <c r="L230" s="256"/>
      <c r="M230" s="256"/>
      <c r="N230" s="256"/>
      <c r="O230" s="256"/>
      <c r="P230" s="256"/>
      <c r="Q230" s="256"/>
      <c r="R230" s="256"/>
      <c r="S230" s="256"/>
      <c r="T230" s="256"/>
      <c r="U230" s="256"/>
      <c r="V230" s="256"/>
      <c r="W230" s="256"/>
      <c r="X230" s="256"/>
      <c r="Y230" s="256"/>
      <c r="Z230" s="256"/>
      <c r="AA230" s="256"/>
      <c r="AB230" s="256"/>
    </row>
    <row r="231" spans="1:30">
      <c r="A231" s="256"/>
      <c r="B231" s="256"/>
      <c r="C231" s="256"/>
      <c r="D231" s="256"/>
      <c r="E231" s="256"/>
      <c r="F231" s="256"/>
      <c r="G231" s="256"/>
      <c r="H231" s="256"/>
      <c r="I231" s="256"/>
      <c r="J231" s="256"/>
      <c r="K231" s="256"/>
      <c r="L231" s="256"/>
      <c r="M231" s="256"/>
      <c r="N231" s="256"/>
      <c r="O231" s="256"/>
      <c r="P231" s="256"/>
      <c r="Q231" s="256"/>
      <c r="R231" s="256"/>
      <c r="S231" s="256"/>
      <c r="T231" s="256"/>
      <c r="U231" s="256"/>
      <c r="V231" s="256"/>
      <c r="W231" s="256"/>
      <c r="X231" s="256"/>
      <c r="Y231" s="256"/>
      <c r="Z231" s="256"/>
      <c r="AA231" s="256"/>
      <c r="AB231" s="256"/>
    </row>
    <row r="232" spans="1:30">
      <c r="A232" s="256"/>
      <c r="B232" s="256"/>
      <c r="C232" s="256"/>
      <c r="D232" s="256"/>
      <c r="E232" s="256"/>
      <c r="F232" s="256"/>
      <c r="G232" s="256"/>
      <c r="H232" s="256"/>
      <c r="I232" s="256"/>
      <c r="J232" s="256"/>
      <c r="K232" s="256"/>
      <c r="L232" s="256"/>
      <c r="M232" s="256"/>
      <c r="N232" s="256"/>
      <c r="O232" s="256"/>
      <c r="P232" s="256"/>
      <c r="Q232" s="256"/>
      <c r="R232" s="256"/>
      <c r="S232" s="256"/>
      <c r="T232" s="256"/>
      <c r="U232" s="256"/>
      <c r="V232" s="256"/>
      <c r="W232" s="256"/>
      <c r="X232" s="256"/>
      <c r="Y232" s="256"/>
      <c r="Z232" s="256"/>
      <c r="AA232" s="256"/>
      <c r="AB232" s="256"/>
    </row>
    <row r="233" spans="1:30" ht="15.75">
      <c r="A233" s="256"/>
      <c r="B233" s="256"/>
      <c r="C233" s="256"/>
      <c r="D233" s="256"/>
      <c r="E233" s="256"/>
      <c r="F233" s="256"/>
      <c r="G233" s="256"/>
      <c r="H233" s="256"/>
      <c r="I233" s="256"/>
      <c r="J233" s="256"/>
      <c r="K233" s="256"/>
      <c r="L233" s="256"/>
      <c r="M233" s="256"/>
      <c r="N233" s="256"/>
      <c r="O233" s="256"/>
      <c r="P233" s="256"/>
      <c r="Q233" s="256"/>
      <c r="R233" s="256"/>
      <c r="S233" s="256"/>
      <c r="T233" s="256"/>
      <c r="U233" s="256"/>
      <c r="V233" s="256"/>
      <c r="W233" s="256"/>
      <c r="X233" s="256"/>
      <c r="Y233" s="256"/>
      <c r="Z233" s="256"/>
      <c r="AA233" s="256"/>
      <c r="AB233" s="256"/>
      <c r="AD233" s="5"/>
    </row>
    <row r="234" spans="1:30">
      <c r="A234" s="256"/>
      <c r="B234" s="256"/>
      <c r="C234" s="256"/>
      <c r="D234" s="256"/>
      <c r="E234" s="256"/>
      <c r="F234" s="256"/>
      <c r="G234" s="256"/>
      <c r="H234" s="256"/>
      <c r="I234" s="256"/>
      <c r="J234" s="256"/>
      <c r="K234" s="256"/>
      <c r="L234" s="256"/>
      <c r="M234" s="256"/>
      <c r="N234" s="256"/>
      <c r="O234" s="256"/>
      <c r="P234" s="256"/>
      <c r="Q234" s="256"/>
      <c r="R234" s="256"/>
      <c r="S234" s="256"/>
      <c r="T234" s="256"/>
      <c r="U234" s="256"/>
      <c r="V234" s="256"/>
      <c r="W234" s="256"/>
      <c r="X234" s="256"/>
      <c r="Y234" s="256"/>
      <c r="Z234" s="256"/>
      <c r="AA234" s="256"/>
      <c r="AB234" s="256"/>
    </row>
    <row r="241" spans="30:38" ht="15.75">
      <c r="AE241" s="281" t="s">
        <v>2049</v>
      </c>
    </row>
    <row r="242" spans="30:38" ht="15.75">
      <c r="AD242" s="5" t="s">
        <v>1394</v>
      </c>
      <c r="AE242" s="282" t="s">
        <v>2050</v>
      </c>
    </row>
    <row r="243" spans="30:38" ht="15.75">
      <c r="AD243" s="5"/>
      <c r="AE243" s="282" t="s">
        <v>2051</v>
      </c>
    </row>
    <row r="244" spans="30:38" ht="15.75">
      <c r="AD244" s="5"/>
      <c r="AE244" s="282" t="s">
        <v>2052</v>
      </c>
    </row>
    <row r="245" spans="30:38" ht="15.75">
      <c r="AD245" s="5"/>
    </row>
    <row r="246" spans="30:38" ht="15.75">
      <c r="AD246" s="5" t="s">
        <v>2053</v>
      </c>
      <c r="AE246" s="282" t="s">
        <v>2054</v>
      </c>
      <c r="AF246" s="282" t="s">
        <v>2055</v>
      </c>
      <c r="AG246" s="282" t="s">
        <v>2056</v>
      </c>
      <c r="AH246" s="282" t="s">
        <v>2057</v>
      </c>
      <c r="AI246" s="282" t="s">
        <v>2058</v>
      </c>
      <c r="AJ246" s="282" t="s">
        <v>2059</v>
      </c>
      <c r="AK246" s="282" t="s">
        <v>2060</v>
      </c>
      <c r="AL246" s="282" t="s">
        <v>2061</v>
      </c>
    </row>
    <row r="247" spans="30:38">
      <c r="AE247" s="282" t="s">
        <v>2062</v>
      </c>
      <c r="AF247" s="282" t="s">
        <v>2063</v>
      </c>
      <c r="AG247" s="282" t="s">
        <v>2064</v>
      </c>
      <c r="AH247" s="282" t="s">
        <v>2065</v>
      </c>
      <c r="AI247" s="282" t="s">
        <v>118</v>
      </c>
      <c r="AJ247" s="282" t="s">
        <v>119</v>
      </c>
      <c r="AK247" s="282" t="s">
        <v>120</v>
      </c>
      <c r="AL247" s="282" t="s">
        <v>121</v>
      </c>
    </row>
    <row r="248" spans="30:38">
      <c r="AE248" s="282" t="s">
        <v>122</v>
      </c>
      <c r="AF248" s="282" t="s">
        <v>123</v>
      </c>
      <c r="AG248" s="282" t="s">
        <v>124</v>
      </c>
      <c r="AH248" s="282" t="s">
        <v>125</v>
      </c>
      <c r="AI248" s="282" t="s">
        <v>126</v>
      </c>
      <c r="AJ248" s="282" t="s">
        <v>127</v>
      </c>
      <c r="AK248" s="282" t="s">
        <v>122</v>
      </c>
      <c r="AL248" s="282" t="s">
        <v>128</v>
      </c>
    </row>
    <row r="249" spans="30:38">
      <c r="AE249" s="282"/>
      <c r="AF249" s="282"/>
      <c r="AG249" s="282"/>
      <c r="AH249" s="282"/>
      <c r="AK249" s="282" t="s">
        <v>123</v>
      </c>
      <c r="AL249" s="282"/>
    </row>
    <row r="250" spans="30:38">
      <c r="AE250" s="282"/>
      <c r="AF250" s="282"/>
      <c r="AG250" s="282"/>
      <c r="AH250" s="282"/>
      <c r="AK250" s="282" t="s">
        <v>124</v>
      </c>
      <c r="AL250" s="282"/>
    </row>
    <row r="251" spans="30:38">
      <c r="AE251" s="282"/>
      <c r="AF251" s="282"/>
      <c r="AG251" s="282"/>
      <c r="AH251" s="282"/>
      <c r="AK251" s="282" t="s">
        <v>125</v>
      </c>
      <c r="AL251" s="282"/>
    </row>
    <row r="252" spans="30:38">
      <c r="AK252" s="282" t="s">
        <v>126</v>
      </c>
    </row>
    <row r="253" spans="30:38">
      <c r="AK253" s="282" t="s">
        <v>127</v>
      </c>
    </row>
  </sheetData>
  <customSheetViews>
    <customSheetView guid="{3336704C-C86D-41A0-9B04-03A25221C3F1}" scale="87" colorId="22" showPageBreaks="1" printArea="1" showRuler="0" topLeftCell="B70">
      <selection activeCell="N89" sqref="N89"/>
      <rowBreaks count="2" manualBreakCount="2">
        <brk id="82" max="29" man="1"/>
        <brk id="160" max="29" man="1"/>
      </rowBreaks>
      <pageMargins left="0.25" right="0.5" top="0.3" bottom="0.22" header="0.5" footer="0.5"/>
      <pageSetup scale="60" orientation="portrait" r:id="rId1"/>
      <headerFooter alignWithMargins="0"/>
    </customSheetView>
    <customSheetView guid="{186A0260-DB8C-42F6-ADCE-9C35D9933D5B}" scale="87" colorId="22" showRuler="0">
      <selection activeCell="Z10" sqref="Z10"/>
      <rowBreaks count="2" manualBreakCount="2">
        <brk id="82" max="29" man="1"/>
        <brk id="160" max="29" man="1"/>
      </rowBreaks>
      <pageMargins left="0.25" right="0.5" top="0.3" bottom="0.22" header="0.5" footer="0.5"/>
      <pageSetup scale="60" orientation="portrait" r:id="rId2"/>
      <headerFooter alignWithMargins="0"/>
    </customSheetView>
    <customSheetView guid="{0F9397AA-B4ED-47EF-BC79-BFEC0D3E0701}" scale="87" colorId="22" showPageBreaks="1" printArea="1" showRuler="0" topLeftCell="A77">
      <selection activeCell="V26" sqref="V26"/>
      <rowBreaks count="2" manualBreakCount="2">
        <brk id="82" max="28" man="1"/>
        <brk id="160" max="28" man="1"/>
      </rowBreaks>
      <pageMargins left="0.25" right="0.5" top="0.3" bottom="0.22" header="0.5" footer="0.5"/>
      <pageSetup scale="60" orientation="portrait" r:id="rId3"/>
      <headerFooter alignWithMargins="0"/>
    </customSheetView>
    <customSheetView guid="{CCA0C3E2-B2E2-4226-9654-0AB73CE002E7}" scale="87" colorId="22" showPageBreaks="1" printArea="1" showRuler="0" topLeftCell="W205">
      <selection activeCell="AD220" sqref="AD220"/>
      <rowBreaks count="2" manualBreakCount="2">
        <brk id="82" max="29" man="1"/>
        <brk id="160" max="29" man="1"/>
      </rowBreaks>
      <pageMargins left="0.25" right="0.5" top="0.3" bottom="0.22" header="0.5" footer="0.5"/>
      <pageSetup scale="60" orientation="portrait" r:id="rId4"/>
      <headerFooter alignWithMargins="0"/>
    </customSheetView>
    <customSheetView guid="{56D44596-4A75-4B45-B852-2389F2F06E07}" scale="87" colorId="22" showRuler="0" topLeftCell="W205">
      <selection activeCell="AD220" sqref="AD220"/>
      <rowBreaks count="2" manualBreakCount="2">
        <brk id="82" max="29" man="1"/>
        <brk id="160" max="29" man="1"/>
      </rowBreaks>
      <pageMargins left="0.25" right="0.5" top="0.3" bottom="0.22" header="0.5" footer="0.5"/>
      <pageSetup scale="60" orientation="portrait" r:id="rId5"/>
      <headerFooter alignWithMargins="0"/>
    </customSheetView>
    <customSheetView guid="{D5B5BADA-8EBF-4C10-97E9-D8DAB5586B34}" scale="87" colorId="22" showPageBreaks="1" printArea="1" showRuler="0">
      <selection activeCell="Z10" sqref="Z10"/>
      <rowBreaks count="2" manualBreakCount="2">
        <brk id="82" max="29" man="1"/>
        <brk id="160" max="29" man="1"/>
      </rowBreaks>
      <pageMargins left="0.25" right="0.5" top="0.3" bottom="0.22" header="0.5" footer="0.5"/>
      <pageSetup scale="60" orientation="portrait" r:id="rId6"/>
      <headerFooter alignWithMargins="0"/>
    </customSheetView>
  </customSheetViews>
  <phoneticPr fontId="0" type="noConversion"/>
  <pageMargins left="0.25" right="0.5" top="0.3" bottom="0.22" header="0.5" footer="0.5"/>
  <pageSetup scale="60" orientation="portrait" r:id="rId7"/>
  <headerFooter alignWithMargins="0"/>
  <rowBreaks count="2" manualBreakCount="2">
    <brk id="82" max="29" man="1"/>
    <brk id="160"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pageSetUpPr fitToPage="1"/>
  </sheetPr>
  <dimension ref="C2:T172"/>
  <sheetViews>
    <sheetView defaultGridColor="0" topLeftCell="B6" colorId="22" zoomScale="87" workbookViewId="0">
      <selection activeCell="O32" sqref="O32"/>
    </sheetView>
  </sheetViews>
  <sheetFormatPr defaultColWidth="9.77734375" defaultRowHeight="15"/>
  <cols>
    <col min="2" max="2" width="1.77734375" customWidth="1"/>
    <col min="7" max="7" width="1.77734375" customWidth="1"/>
    <col min="9" max="9" width="1.77734375" customWidth="1"/>
    <col min="12" max="12" width="1.77734375" customWidth="1"/>
    <col min="13" max="13" width="19.77734375" customWidth="1"/>
    <col min="14" max="14" width="1.77734375" customWidth="1"/>
    <col min="15" max="15" width="20.77734375" customWidth="1"/>
    <col min="16" max="16" width="1.77734375" customWidth="1"/>
  </cols>
  <sheetData>
    <row r="2" spans="3:20">
      <c r="T2" t="s">
        <v>454</v>
      </c>
    </row>
    <row r="4" spans="3:20">
      <c r="T4" t="s">
        <v>455</v>
      </c>
    </row>
    <row r="5" spans="3:20">
      <c r="C5" s="1"/>
      <c r="D5" s="2"/>
      <c r="E5" s="2"/>
      <c r="F5" s="2"/>
      <c r="G5" s="2"/>
      <c r="H5" s="2"/>
      <c r="I5" s="2"/>
      <c r="J5" s="2"/>
      <c r="K5" s="2"/>
      <c r="L5" s="2"/>
      <c r="M5" s="2"/>
      <c r="N5" s="2"/>
      <c r="O5" s="3"/>
      <c r="T5" t="s">
        <v>456</v>
      </c>
    </row>
    <row r="6" spans="3:20" ht="15.75">
      <c r="C6" s="4"/>
      <c r="G6" s="14" t="s">
        <v>457</v>
      </c>
      <c r="O6" s="6"/>
      <c r="T6" t="s">
        <v>458</v>
      </c>
    </row>
    <row r="7" spans="3:20">
      <c r="C7" s="7"/>
      <c r="D7" s="8"/>
      <c r="E7" s="8"/>
      <c r="F7" s="8"/>
      <c r="G7" s="8"/>
      <c r="H7" s="8"/>
      <c r="I7" s="8"/>
      <c r="J7" s="8"/>
      <c r="K7" s="8"/>
      <c r="L7" s="8"/>
      <c r="M7" s="8"/>
      <c r="N7" s="8"/>
      <c r="O7" s="9"/>
      <c r="T7" t="s">
        <v>459</v>
      </c>
    </row>
    <row r="8" spans="3:20" ht="15.75">
      <c r="C8" s="10" t="s">
        <v>460</v>
      </c>
      <c r="L8" s="4"/>
      <c r="M8" s="5" t="s">
        <v>461</v>
      </c>
      <c r="O8" s="6"/>
      <c r="T8" t="s">
        <v>462</v>
      </c>
    </row>
    <row r="9" spans="3:20">
      <c r="C9" s="4"/>
      <c r="L9" s="4"/>
      <c r="O9" s="6"/>
      <c r="T9" t="s">
        <v>463</v>
      </c>
    </row>
    <row r="10" spans="3:20">
      <c r="C10" s="4"/>
      <c r="D10" t="s">
        <v>2723</v>
      </c>
      <c r="L10" s="4"/>
      <c r="M10" s="11" t="s">
        <v>2725</v>
      </c>
      <c r="O10" s="6"/>
    </row>
    <row r="11" spans="3:20">
      <c r="C11" s="7"/>
      <c r="D11" s="8"/>
      <c r="E11" s="8"/>
      <c r="F11" s="8"/>
      <c r="G11" s="8"/>
      <c r="H11" s="8"/>
      <c r="I11" s="8"/>
      <c r="J11" s="8"/>
      <c r="K11" s="8"/>
      <c r="L11" s="7"/>
      <c r="M11" s="8"/>
      <c r="N11" s="8"/>
      <c r="O11" s="9"/>
    </row>
    <row r="12" spans="3:20" ht="15.75">
      <c r="C12" s="10" t="s">
        <v>464</v>
      </c>
      <c r="O12" s="6"/>
    </row>
    <row r="13" spans="3:20">
      <c r="C13" s="4"/>
      <c r="O13" s="6"/>
    </row>
    <row r="14" spans="3:20">
      <c r="C14" s="4"/>
      <c r="O14" s="6"/>
    </row>
    <row r="15" spans="3:20">
      <c r="C15" s="7"/>
      <c r="D15" s="8"/>
      <c r="E15" s="8"/>
      <c r="F15" s="8"/>
      <c r="G15" s="8"/>
      <c r="H15" s="8"/>
      <c r="I15" s="8"/>
      <c r="J15" s="8"/>
      <c r="K15" s="8"/>
      <c r="L15" s="8"/>
      <c r="M15" s="8"/>
      <c r="N15" s="8"/>
      <c r="O15" s="9"/>
    </row>
    <row r="16" spans="3:20" ht="15.75">
      <c r="C16" s="10" t="s">
        <v>465</v>
      </c>
      <c r="O16" s="6"/>
    </row>
    <row r="17" spans="3:15">
      <c r="C17" s="4"/>
      <c r="O17" s="6"/>
    </row>
    <row r="18" spans="3:15">
      <c r="C18" s="4"/>
      <c r="O18" s="6"/>
    </row>
    <row r="19" spans="3:15">
      <c r="C19" s="7"/>
      <c r="D19" s="8"/>
      <c r="E19" s="8"/>
      <c r="F19" s="8"/>
      <c r="G19" s="8"/>
      <c r="H19" s="8"/>
      <c r="I19" s="8"/>
      <c r="J19" s="8"/>
      <c r="K19" s="8"/>
      <c r="L19" s="8"/>
      <c r="M19" s="8"/>
      <c r="N19" s="8"/>
      <c r="O19" s="9"/>
    </row>
    <row r="20" spans="3:15" ht="15.75">
      <c r="C20" s="10" t="s">
        <v>466</v>
      </c>
      <c r="I20" s="4"/>
      <c r="J20" s="5" t="s">
        <v>467</v>
      </c>
      <c r="O20" s="6"/>
    </row>
    <row r="21" spans="3:15">
      <c r="C21" s="4"/>
      <c r="I21" s="4"/>
      <c r="O21" s="6"/>
    </row>
    <row r="22" spans="3:15">
      <c r="C22" s="4"/>
      <c r="I22" s="4"/>
      <c r="O22" s="6"/>
    </row>
    <row r="23" spans="3:15">
      <c r="C23" s="7"/>
      <c r="D23" s="8"/>
      <c r="E23" s="8"/>
      <c r="F23" s="8"/>
      <c r="G23" s="8"/>
      <c r="H23" s="8"/>
      <c r="I23" s="7"/>
      <c r="J23" s="8"/>
      <c r="K23" s="8"/>
      <c r="L23" s="8"/>
      <c r="M23" s="8"/>
      <c r="N23" s="8"/>
      <c r="O23" s="9"/>
    </row>
    <row r="24" spans="3:15" ht="15.75">
      <c r="C24" s="10" t="s">
        <v>468</v>
      </c>
      <c r="O24" s="6"/>
    </row>
    <row r="25" spans="3:15">
      <c r="C25" s="4"/>
      <c r="O25" s="6"/>
    </row>
    <row r="26" spans="3:15">
      <c r="C26" s="4"/>
      <c r="O26" s="6"/>
    </row>
    <row r="27" spans="3:15">
      <c r="C27" s="7"/>
      <c r="D27" s="8"/>
      <c r="E27" s="8"/>
      <c r="F27" s="8"/>
      <c r="G27" s="8"/>
      <c r="H27" s="8"/>
      <c r="I27" s="8"/>
      <c r="J27" s="8"/>
      <c r="K27" s="8"/>
      <c r="L27" s="8"/>
      <c r="M27" s="8"/>
      <c r="N27" s="8"/>
      <c r="O27" s="9"/>
    </row>
    <row r="28" spans="3:15" ht="15.75">
      <c r="C28" s="719" t="s">
        <v>1660</v>
      </c>
      <c r="G28" s="4"/>
      <c r="H28" s="5" t="s">
        <v>469</v>
      </c>
      <c r="N28" s="4"/>
      <c r="O28" s="12" t="s">
        <v>470</v>
      </c>
    </row>
    <row r="29" spans="3:15" ht="15.75">
      <c r="C29" s="10" t="s">
        <v>1661</v>
      </c>
      <c r="G29" s="4"/>
      <c r="H29" s="5" t="s">
        <v>493</v>
      </c>
      <c r="K29" t="s">
        <v>471</v>
      </c>
      <c r="N29" s="4"/>
      <c r="O29" s="12" t="s">
        <v>472</v>
      </c>
    </row>
    <row r="30" spans="3:15">
      <c r="C30" s="4"/>
      <c r="G30" s="4"/>
      <c r="N30" s="4"/>
      <c r="O30" s="6"/>
    </row>
    <row r="31" spans="3:15">
      <c r="C31" s="4"/>
      <c r="G31" s="4"/>
      <c r="N31" s="4"/>
      <c r="O31" s="16" t="s">
        <v>2726</v>
      </c>
    </row>
    <row r="32" spans="3:15">
      <c r="C32" s="7"/>
      <c r="D32" s="8"/>
      <c r="E32" s="8"/>
      <c r="F32" s="8"/>
      <c r="G32" s="7"/>
      <c r="H32" s="8"/>
      <c r="I32" s="8"/>
      <c r="J32" s="8"/>
      <c r="K32" s="8"/>
      <c r="L32" s="8"/>
      <c r="M32" s="8"/>
      <c r="N32" s="7"/>
      <c r="O32" s="9"/>
    </row>
    <row r="33" spans="3:15" ht="15.75">
      <c r="C33" s="10" t="s">
        <v>473</v>
      </c>
      <c r="L33" s="4"/>
      <c r="M33" s="5" t="s">
        <v>474</v>
      </c>
      <c r="O33" s="6"/>
    </row>
    <row r="34" spans="3:15">
      <c r="C34" s="4"/>
      <c r="L34" s="4"/>
      <c r="O34" s="6"/>
    </row>
    <row r="35" spans="3:15">
      <c r="C35" s="4"/>
      <c r="L35" s="4"/>
      <c r="O35" s="6"/>
    </row>
    <row r="36" spans="3:15">
      <c r="C36" s="7"/>
      <c r="D36" s="8"/>
      <c r="E36" s="8"/>
      <c r="F36" s="8"/>
      <c r="G36" s="8"/>
      <c r="H36" s="8"/>
      <c r="I36" s="8"/>
      <c r="J36" s="8"/>
      <c r="K36" s="8"/>
      <c r="L36" s="7"/>
      <c r="M36" s="8"/>
      <c r="N36" s="8"/>
      <c r="O36" s="9"/>
    </row>
    <row r="37" spans="3:15" ht="15.75">
      <c r="C37" s="10" t="s">
        <v>475</v>
      </c>
      <c r="O37" s="6"/>
    </row>
    <row r="38" spans="3:15">
      <c r="C38" s="4"/>
      <c r="O38" s="6"/>
    </row>
    <row r="39" spans="3:15">
      <c r="C39" s="4"/>
      <c r="O39" s="6"/>
    </row>
    <row r="40" spans="3:15">
      <c r="C40" s="7"/>
      <c r="D40" s="8"/>
      <c r="E40" s="8"/>
      <c r="F40" s="8"/>
      <c r="G40" s="8"/>
      <c r="H40" s="8"/>
      <c r="I40" s="8"/>
      <c r="J40" s="8"/>
      <c r="K40" s="8"/>
      <c r="L40" s="8"/>
      <c r="M40" s="8"/>
      <c r="N40" s="8"/>
      <c r="O40" s="9"/>
    </row>
    <row r="41" spans="3:15" ht="15.75">
      <c r="C41" s="10" t="s">
        <v>476</v>
      </c>
      <c r="G41" s="4"/>
      <c r="H41" s="5" t="s">
        <v>477</v>
      </c>
      <c r="L41" s="4"/>
      <c r="M41" s="5" t="s">
        <v>478</v>
      </c>
      <c r="O41" s="6"/>
    </row>
    <row r="42" spans="3:15" ht="15.75">
      <c r="C42" s="10" t="s">
        <v>479</v>
      </c>
      <c r="G42" s="4"/>
      <c r="H42" s="5" t="s">
        <v>472</v>
      </c>
      <c r="L42" s="4"/>
      <c r="M42" s="5" t="s">
        <v>480</v>
      </c>
      <c r="O42" s="6"/>
    </row>
    <row r="43" spans="3:15">
      <c r="C43" s="4"/>
      <c r="G43" s="4"/>
      <c r="L43" s="4"/>
      <c r="O43" s="6"/>
    </row>
    <row r="44" spans="3:15">
      <c r="C44" s="4"/>
      <c r="G44" s="4"/>
      <c r="L44" s="4"/>
      <c r="M44" s="15"/>
      <c r="O44" s="6"/>
    </row>
    <row r="45" spans="3:15">
      <c r="C45" s="7"/>
      <c r="D45" s="8"/>
      <c r="E45" s="8"/>
      <c r="F45" s="8"/>
      <c r="G45" s="7"/>
      <c r="H45" s="8"/>
      <c r="I45" s="8"/>
      <c r="J45" s="8"/>
      <c r="K45" s="8"/>
      <c r="L45" s="7"/>
      <c r="M45" s="8"/>
      <c r="N45" s="8"/>
      <c r="O45" s="9"/>
    </row>
    <row r="46" spans="3:15" ht="15.75">
      <c r="C46" s="10" t="s">
        <v>481</v>
      </c>
      <c r="O46" s="6"/>
    </row>
    <row r="47" spans="3:15" ht="15.75">
      <c r="C47" s="10" t="s">
        <v>482</v>
      </c>
      <c r="O47" s="6"/>
    </row>
    <row r="48" spans="3:15">
      <c r="C48" s="4"/>
      <c r="O48" s="6"/>
    </row>
    <row r="49" spans="3:15">
      <c r="C49" s="4"/>
      <c r="O49" s="6"/>
    </row>
    <row r="50" spans="3:15">
      <c r="C50" s="4"/>
      <c r="O50" s="6"/>
    </row>
    <row r="51" spans="3:15">
      <c r="C51" s="4"/>
      <c r="O51" s="6"/>
    </row>
    <row r="52" spans="3:15">
      <c r="C52" s="4"/>
      <c r="O52" s="6"/>
    </row>
    <row r="53" spans="3:15">
      <c r="C53" s="4"/>
      <c r="O53" s="6"/>
    </row>
    <row r="54" spans="3:15">
      <c r="C54" s="4"/>
      <c r="O54" s="6"/>
    </row>
    <row r="55" spans="3:15">
      <c r="C55" s="4"/>
      <c r="O55" s="6"/>
    </row>
    <row r="56" spans="3:15">
      <c r="C56" s="7"/>
      <c r="D56" s="8"/>
      <c r="E56" s="8"/>
      <c r="F56" s="8"/>
      <c r="G56" s="8"/>
      <c r="H56" s="8"/>
      <c r="I56" s="8"/>
      <c r="J56" s="8"/>
      <c r="K56" s="8"/>
      <c r="L56" s="8"/>
      <c r="M56" s="8"/>
      <c r="N56" s="8"/>
      <c r="O56" s="9"/>
    </row>
    <row r="57" spans="3:15">
      <c r="C57" s="4"/>
      <c r="O57" s="6"/>
    </row>
    <row r="58" spans="3:15" ht="15.75">
      <c r="C58" s="4"/>
      <c r="J58" s="5" t="s">
        <v>483</v>
      </c>
      <c r="O58" s="6"/>
    </row>
    <row r="59" spans="3:15">
      <c r="C59" s="7"/>
      <c r="D59" s="8"/>
      <c r="E59" s="8"/>
      <c r="F59" s="8"/>
      <c r="G59" s="8"/>
      <c r="H59" s="8"/>
      <c r="I59" s="8"/>
      <c r="J59" s="8"/>
      <c r="K59" s="8"/>
      <c r="L59" s="8"/>
      <c r="M59" s="8"/>
      <c r="N59" s="8"/>
      <c r="O59" s="9"/>
    </row>
    <row r="60" spans="3:15" ht="15.75">
      <c r="C60" s="10" t="s">
        <v>484</v>
      </c>
      <c r="O60" s="6"/>
    </row>
    <row r="61" spans="3:15" ht="15.75">
      <c r="C61" s="10" t="s">
        <v>485</v>
      </c>
      <c r="O61" s="6"/>
    </row>
    <row r="62" spans="3:15" ht="15.75">
      <c r="C62" s="10" t="s">
        <v>486</v>
      </c>
      <c r="O62" s="6"/>
    </row>
    <row r="63" spans="3:15" ht="15.75">
      <c r="C63" s="10" t="s">
        <v>487</v>
      </c>
      <c r="O63" s="6"/>
    </row>
    <row r="64" spans="3:15">
      <c r="C64" s="7"/>
      <c r="D64" s="8"/>
      <c r="E64" s="8"/>
      <c r="F64" s="8"/>
      <c r="G64" s="8"/>
      <c r="H64" s="8"/>
      <c r="I64" s="8"/>
      <c r="J64" s="8"/>
      <c r="K64" s="8"/>
      <c r="L64" s="8"/>
      <c r="M64" s="8"/>
      <c r="N64" s="8"/>
      <c r="O64" s="9"/>
    </row>
    <row r="65" spans="3:15" ht="15.75">
      <c r="C65" s="10" t="s">
        <v>488</v>
      </c>
      <c r="G65" s="4"/>
      <c r="H65" s="5" t="s">
        <v>489</v>
      </c>
      <c r="N65" s="4"/>
      <c r="O65" s="12" t="s">
        <v>490</v>
      </c>
    </row>
    <row r="66" spans="3:15">
      <c r="C66" s="4"/>
      <c r="G66" s="4"/>
      <c r="N66" s="4"/>
      <c r="O66" s="6"/>
    </row>
    <row r="67" spans="3:15" ht="15.75">
      <c r="C67" s="4"/>
      <c r="G67" s="4"/>
      <c r="N67" s="4"/>
      <c r="O67" s="12" t="s">
        <v>472</v>
      </c>
    </row>
    <row r="68" spans="3:15">
      <c r="C68" s="7"/>
      <c r="D68" s="8"/>
      <c r="E68" s="8"/>
      <c r="F68" s="8"/>
      <c r="G68" s="4"/>
      <c r="N68" s="4"/>
      <c r="O68" s="6"/>
    </row>
    <row r="69" spans="3:15" ht="15.75">
      <c r="C69" s="10" t="s">
        <v>491</v>
      </c>
      <c r="G69" s="4"/>
      <c r="N69" s="4"/>
      <c r="O69" s="6"/>
    </row>
    <row r="70" spans="3:15">
      <c r="C70" s="4"/>
      <c r="G70" s="4"/>
      <c r="N70" s="4"/>
      <c r="O70" s="13"/>
    </row>
    <row r="71" spans="3:15">
      <c r="C71" s="4"/>
      <c r="G71" s="4"/>
      <c r="N71" s="4"/>
      <c r="O71" s="6"/>
    </row>
    <row r="72" spans="3:15">
      <c r="C72" s="7"/>
      <c r="D72" s="8"/>
      <c r="E72" s="8"/>
      <c r="F72" s="8"/>
      <c r="G72" s="7"/>
      <c r="H72" s="8"/>
      <c r="I72" s="8"/>
      <c r="J72" s="8"/>
      <c r="K72" s="8"/>
      <c r="L72" s="8"/>
      <c r="M72" s="8"/>
      <c r="N72" s="7"/>
      <c r="O72" s="9"/>
    </row>
    <row r="73" spans="3:15">
      <c r="C73" s="4"/>
      <c r="O73" s="6"/>
    </row>
    <row r="74" spans="3:15" ht="15.75">
      <c r="C74" s="10"/>
      <c r="O74" s="6"/>
    </row>
    <row r="75" spans="3:15" ht="15.75">
      <c r="C75" s="10"/>
      <c r="O75" s="6"/>
    </row>
    <row r="76" spans="3:15">
      <c r="C76" s="7"/>
      <c r="D76" s="8"/>
      <c r="E76" s="8"/>
      <c r="F76" s="8"/>
      <c r="G76" s="8"/>
      <c r="H76" s="8"/>
      <c r="I76" s="8"/>
      <c r="J76" s="8"/>
      <c r="K76" s="8"/>
      <c r="L76" s="8"/>
      <c r="M76" s="8"/>
      <c r="N76" s="8"/>
      <c r="O76" s="9"/>
    </row>
    <row r="78" spans="3:15">
      <c r="O78" s="15" t="s">
        <v>2213</v>
      </c>
    </row>
    <row r="79" spans="3:15">
      <c r="O79" s="694"/>
    </row>
    <row r="172" spans="17:19">
      <c r="Q172" t="s">
        <v>492</v>
      </c>
      <c r="R172" t="s">
        <v>492</v>
      </c>
      <c r="S172" t="s">
        <v>492</v>
      </c>
    </row>
  </sheetData>
  <customSheetViews>
    <customSheetView guid="{3336704C-C86D-41A0-9B04-03A25221C3F1}" scale="87" colorId="22" showPageBreaks="1" fitToPage="1" printArea="1" showRuler="0" topLeftCell="B1">
      <selection activeCell="F12" sqref="F12"/>
      <pageMargins left="0.75" right="0.25" top="0.5" bottom="0.55000000000000004" header="0.5" footer="0.5"/>
      <pageSetup scale="61" orientation="portrait" r:id="rId1"/>
      <headerFooter alignWithMargins="0"/>
    </customSheetView>
    <customSheetView guid="{186A0260-DB8C-42F6-ADCE-9C35D9933D5B}" scale="87" colorId="22" fitToPage="1" showRuler="0">
      <selection activeCell="D30" sqref="D30"/>
      <pageMargins left="0.75" right="0.25" top="0.5" bottom="0.55000000000000004" header="0.5" footer="0.5"/>
      <pageSetup scale="61" orientation="portrait" r:id="rId2"/>
      <headerFooter alignWithMargins="0"/>
    </customSheetView>
    <customSheetView guid="{0F9397AA-B4ED-47EF-BC79-BFEC0D3E0701}" scale="87" colorId="22" showPageBreaks="1" fitToPage="1" printArea="1" showRuler="0" topLeftCell="B1">
      <selection activeCell="C74" sqref="C74"/>
      <pageMargins left="0.75" right="0.25" top="0.5" bottom="0.55000000000000004" header="0.5" footer="0.5"/>
      <pageSetup scale="61" orientation="portrait" r:id="rId3"/>
      <headerFooter alignWithMargins="0"/>
    </customSheetView>
    <customSheetView guid="{CCA0C3E2-B2E2-4226-9654-0AB73CE002E7}" scale="87" colorId="22" showPageBreaks="1" fitToPage="1" printArea="1" showRuler="0" topLeftCell="E58">
      <selection activeCell="O79" sqref="O79"/>
      <pageMargins left="0.75" right="0.25" top="0.5" bottom="0.55000000000000004" header="0.5" footer="0.5"/>
      <pageSetup scale="61" orientation="portrait" r:id="rId4"/>
      <headerFooter alignWithMargins="0"/>
    </customSheetView>
    <customSheetView guid="{56D44596-4A75-4B45-B852-2389F2F06E07}" scale="87" colorId="22" fitToPage="1" showRuler="0" topLeftCell="E25">
      <selection activeCell="O79" sqref="O79"/>
      <pageMargins left="0.75" right="0.25" top="0.5" bottom="0.55000000000000004" header="0.5" footer="0.5"/>
      <pageSetup scale="61" orientation="portrait" r:id="rId5"/>
      <headerFooter alignWithMargins="0"/>
    </customSheetView>
    <customSheetView guid="{D5B5BADA-8EBF-4C10-97E9-D8DAB5586B34}" scale="87" colorId="22" showPageBreaks="1" fitToPage="1" printArea="1" showRuler="0">
      <selection activeCell="D30" sqref="D30"/>
      <pageMargins left="0.75" right="0.25" top="0.5" bottom="0.55000000000000004" header="0.5" footer="0.5"/>
      <pageSetup scale="61" orientation="portrait" r:id="rId6"/>
      <headerFooter alignWithMargins="0"/>
    </customSheetView>
  </customSheetViews>
  <phoneticPr fontId="0" type="noConversion"/>
  <pageMargins left="0.75" right="0.25" top="0.5" bottom="0.55000000000000004" header="0.5" footer="0.5"/>
  <pageSetup scale="61" orientation="portrait" r:id="rId7"/>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ransitionEntry="1">
    <pageSetUpPr fitToPage="1"/>
  </sheetPr>
  <dimension ref="A1:S74"/>
  <sheetViews>
    <sheetView defaultGridColor="0" colorId="22" zoomScale="87" workbookViewId="0">
      <selection activeCell="H3" sqref="H3"/>
    </sheetView>
  </sheetViews>
  <sheetFormatPr defaultColWidth="9.77734375" defaultRowHeight="15"/>
  <cols>
    <col min="1" max="1" width="4.77734375" customWidth="1"/>
    <col min="2" max="2" width="1.77734375" customWidth="1"/>
    <col min="3" max="3" width="15.77734375" customWidth="1"/>
    <col min="5" max="5" width="10.77734375" customWidth="1"/>
    <col min="6" max="9" width="14.77734375" customWidth="1"/>
    <col min="10" max="10" width="2.77734375" customWidth="1"/>
    <col min="11" max="11" width="11.77734375" customWidth="1"/>
    <col min="12" max="12" width="17.77734375" customWidth="1"/>
    <col min="13" max="13" width="10.77734375" customWidth="1"/>
    <col min="15" max="15" width="7.77734375" customWidth="1"/>
    <col min="17" max="17" width="10.77734375" customWidth="1"/>
    <col min="18" max="18" width="4.77734375" customWidth="1"/>
  </cols>
  <sheetData>
    <row r="1" spans="1:9">
      <c r="A1" s="1" t="s">
        <v>494</v>
      </c>
      <c r="B1" s="2"/>
      <c r="C1" s="2"/>
      <c r="D1" s="2"/>
      <c r="E1" s="2"/>
      <c r="F1" s="1" t="s">
        <v>495</v>
      </c>
      <c r="G1" s="2"/>
      <c r="H1" s="1" t="s">
        <v>496</v>
      </c>
      <c r="I1" s="283" t="s">
        <v>497</v>
      </c>
    </row>
    <row r="2" spans="1:9">
      <c r="A2" s="4"/>
      <c r="F2" s="284" t="s">
        <v>1011</v>
      </c>
      <c r="H2" s="4" t="s">
        <v>499</v>
      </c>
      <c r="I2" s="36"/>
    </row>
    <row r="3" spans="1:9">
      <c r="A3" t="str">
        <f>'pg. 1'!$D$10</f>
        <v>[Utility Name]</v>
      </c>
      <c r="F3" s="4" t="s">
        <v>471</v>
      </c>
      <c r="H3" s="933" t="str">
        <f>'pg. 1'!$O$31</f>
        <v>03/30/2025</v>
      </c>
      <c r="I3" s="18" t="str">
        <f>'pg. 1'!$M$10</f>
        <v xml:space="preserve">   December 31, 2024</v>
      </c>
    </row>
    <row r="4" spans="1:9">
      <c r="A4" s="7"/>
      <c r="B4" s="8"/>
      <c r="C4" s="8"/>
      <c r="D4" s="8"/>
      <c r="E4" s="8"/>
      <c r="F4" s="7"/>
      <c r="G4" s="8"/>
      <c r="H4" s="7"/>
      <c r="I4" s="285"/>
    </row>
    <row r="5" spans="1:9">
      <c r="A5" s="4"/>
      <c r="I5" s="6"/>
    </row>
    <row r="6" spans="1:9">
      <c r="A6" s="30" t="s">
        <v>129</v>
      </c>
      <c r="B6" s="31"/>
      <c r="C6" s="31"/>
      <c r="D6" s="31"/>
      <c r="E6" s="31"/>
      <c r="F6" s="31"/>
      <c r="G6" s="31"/>
      <c r="H6" s="31"/>
      <c r="I6" s="33"/>
    </row>
    <row r="7" spans="1:9">
      <c r="A7" s="7"/>
      <c r="B7" s="8"/>
      <c r="C7" s="8"/>
      <c r="D7" s="8"/>
      <c r="E7" s="8"/>
      <c r="F7" s="8"/>
      <c r="G7" s="8"/>
      <c r="H7" s="8"/>
      <c r="I7" s="9"/>
    </row>
    <row r="8" spans="1:9">
      <c r="A8" s="4"/>
      <c r="I8" s="6"/>
    </row>
    <row r="9" spans="1:9">
      <c r="A9" s="4"/>
      <c r="C9" t="s">
        <v>130</v>
      </c>
      <c r="G9" t="s">
        <v>131</v>
      </c>
      <c r="I9" s="6"/>
    </row>
    <row r="10" spans="1:9">
      <c r="A10" s="4" t="s">
        <v>132</v>
      </c>
      <c r="G10" t="s">
        <v>133</v>
      </c>
      <c r="I10" s="6"/>
    </row>
    <row r="11" spans="1:9">
      <c r="A11" s="4"/>
      <c r="C11" t="s">
        <v>134</v>
      </c>
      <c r="G11" t="s">
        <v>135</v>
      </c>
      <c r="I11" s="6"/>
    </row>
    <row r="12" spans="1:9">
      <c r="A12" s="4" t="s">
        <v>136</v>
      </c>
      <c r="G12" t="s">
        <v>137</v>
      </c>
      <c r="I12" s="6"/>
    </row>
    <row r="13" spans="1:9">
      <c r="A13" s="4" t="s">
        <v>138</v>
      </c>
      <c r="G13" t="s">
        <v>139</v>
      </c>
      <c r="I13" s="6"/>
    </row>
    <row r="14" spans="1:9">
      <c r="A14" s="4" t="s">
        <v>2328</v>
      </c>
      <c r="G14" t="s">
        <v>140</v>
      </c>
      <c r="I14" s="6"/>
    </row>
    <row r="15" spans="1:9">
      <c r="A15" s="4" t="s">
        <v>141</v>
      </c>
      <c r="G15" t="s">
        <v>2208</v>
      </c>
      <c r="I15" s="6"/>
    </row>
    <row r="16" spans="1:9">
      <c r="A16" s="4"/>
      <c r="C16" t="s">
        <v>142</v>
      </c>
      <c r="G16" t="s">
        <v>2209</v>
      </c>
      <c r="I16" s="6"/>
    </row>
    <row r="17" spans="1:9">
      <c r="A17" s="4" t="s">
        <v>143</v>
      </c>
      <c r="G17" t="s">
        <v>144</v>
      </c>
      <c r="I17" s="6"/>
    </row>
    <row r="18" spans="1:9">
      <c r="A18" s="4" t="s">
        <v>145</v>
      </c>
      <c r="G18" t="s">
        <v>146</v>
      </c>
      <c r="I18" s="6"/>
    </row>
    <row r="19" spans="1:9">
      <c r="A19" s="7"/>
      <c r="B19" s="8"/>
      <c r="C19" s="8"/>
      <c r="D19" s="8"/>
      <c r="E19" s="8"/>
      <c r="F19" s="8"/>
      <c r="G19" s="8"/>
      <c r="H19" s="8"/>
      <c r="I19" s="9"/>
    </row>
    <row r="20" spans="1:9" ht="6.95" customHeight="1">
      <c r="A20" s="4"/>
      <c r="I20" s="6"/>
    </row>
    <row r="21" spans="1:9">
      <c r="A21" s="30" t="s">
        <v>147</v>
      </c>
      <c r="B21" s="31"/>
      <c r="C21" s="31"/>
      <c r="D21" s="31"/>
      <c r="E21" s="31"/>
      <c r="F21" s="31"/>
      <c r="G21" s="31"/>
      <c r="H21" s="31"/>
      <c r="I21" s="33"/>
    </row>
    <row r="22" spans="1:9" ht="6.95" customHeight="1">
      <c r="A22" s="4"/>
      <c r="I22" s="6"/>
    </row>
    <row r="23" spans="1:9" ht="6.95" customHeight="1">
      <c r="A23" s="1"/>
      <c r="B23" s="2"/>
      <c r="C23" s="1"/>
      <c r="D23" s="2"/>
      <c r="E23" s="2"/>
      <c r="F23" s="283"/>
      <c r="G23" s="283"/>
      <c r="H23" s="283"/>
      <c r="I23" s="283"/>
    </row>
    <row r="24" spans="1:9">
      <c r="A24" s="35" t="s">
        <v>148</v>
      </c>
      <c r="C24" s="30" t="s">
        <v>70</v>
      </c>
      <c r="D24" s="31"/>
      <c r="E24" s="31"/>
      <c r="F24" s="286" t="s">
        <v>2501</v>
      </c>
      <c r="G24" s="286"/>
      <c r="H24" s="286"/>
      <c r="I24" s="286" t="s">
        <v>149</v>
      </c>
    </row>
    <row r="25" spans="1:9">
      <c r="A25" s="35" t="s">
        <v>753</v>
      </c>
      <c r="C25" s="30"/>
      <c r="D25" s="31"/>
      <c r="E25" s="31"/>
      <c r="F25" s="286" t="s">
        <v>150</v>
      </c>
      <c r="G25" s="286" t="s">
        <v>151</v>
      </c>
      <c r="H25" s="286" t="s">
        <v>151</v>
      </c>
      <c r="I25" s="286" t="s">
        <v>152</v>
      </c>
    </row>
    <row r="26" spans="1:9">
      <c r="A26" s="4"/>
      <c r="C26" s="30" t="s">
        <v>739</v>
      </c>
      <c r="D26" s="31"/>
      <c r="E26" s="31"/>
      <c r="F26" s="286" t="s">
        <v>2508</v>
      </c>
      <c r="G26" s="286" t="s">
        <v>675</v>
      </c>
      <c r="H26" s="286" t="s">
        <v>741</v>
      </c>
      <c r="I26" s="286" t="s">
        <v>2507</v>
      </c>
    </row>
    <row r="27" spans="1:9" ht="6.95" customHeight="1">
      <c r="A27" s="7"/>
      <c r="B27" s="8"/>
      <c r="C27" s="7"/>
      <c r="D27" s="8"/>
      <c r="E27" s="8"/>
      <c r="F27" s="285"/>
      <c r="G27" s="285"/>
      <c r="H27" s="285"/>
      <c r="I27" s="285"/>
    </row>
    <row r="28" spans="1:9">
      <c r="A28" s="21" t="s">
        <v>676</v>
      </c>
      <c r="C28" s="4" t="s">
        <v>153</v>
      </c>
      <c r="F28" s="287">
        <f>G28+H28+I28</f>
        <v>0</v>
      </c>
      <c r="G28" s="288"/>
      <c r="H28" s="288"/>
      <c r="I28" s="288"/>
    </row>
    <row r="29" spans="1:9">
      <c r="A29" s="21" t="s">
        <v>677</v>
      </c>
      <c r="C29" s="4" t="s">
        <v>154</v>
      </c>
      <c r="F29" s="289"/>
      <c r="G29" s="289"/>
      <c r="H29" s="289"/>
      <c r="I29" s="289"/>
    </row>
    <row r="30" spans="1:9">
      <c r="A30" s="4"/>
      <c r="C30" s="4" t="s">
        <v>155</v>
      </c>
      <c r="F30" s="289"/>
      <c r="G30" s="289"/>
      <c r="H30" s="289"/>
      <c r="I30" s="289"/>
    </row>
    <row r="31" spans="1:9">
      <c r="A31" s="21" t="s">
        <v>678</v>
      </c>
      <c r="C31" s="4" t="s">
        <v>314</v>
      </c>
      <c r="F31" s="287">
        <f>G31+H31+I31</f>
        <v>0</v>
      </c>
      <c r="G31" s="287"/>
      <c r="H31" s="287"/>
      <c r="I31" s="288"/>
    </row>
    <row r="32" spans="1:9">
      <c r="A32" s="21" t="s">
        <v>679</v>
      </c>
      <c r="C32" s="4" t="s">
        <v>315</v>
      </c>
      <c r="F32" s="287">
        <f>SUM(G32:I32)</f>
        <v>0</v>
      </c>
      <c r="G32" s="290" t="s">
        <v>316</v>
      </c>
      <c r="H32" s="287"/>
      <c r="I32" s="287"/>
    </row>
    <row r="33" spans="1:9">
      <c r="A33" s="21" t="s">
        <v>680</v>
      </c>
      <c r="C33" s="4" t="s">
        <v>317</v>
      </c>
      <c r="F33" s="287">
        <f>SUM(G33:I33)</f>
        <v>0</v>
      </c>
      <c r="G33" s="287"/>
      <c r="H33" s="290" t="s">
        <v>316</v>
      </c>
      <c r="I33" s="290" t="s">
        <v>316</v>
      </c>
    </row>
    <row r="34" spans="1:9">
      <c r="A34" s="4"/>
      <c r="C34" s="4" t="s">
        <v>2067</v>
      </c>
      <c r="F34" s="287">
        <f>G34+H34+I34</f>
        <v>0</v>
      </c>
      <c r="G34" s="287"/>
      <c r="H34" s="287"/>
      <c r="I34" s="287"/>
    </row>
    <row r="35" spans="1:9">
      <c r="A35" s="21" t="s">
        <v>681</v>
      </c>
      <c r="C35" s="4" t="s">
        <v>2068</v>
      </c>
      <c r="F35" s="287">
        <f>G35+H35+I35</f>
        <v>0</v>
      </c>
      <c r="G35" s="287">
        <v>0</v>
      </c>
      <c r="H35" s="287"/>
      <c r="I35" s="287"/>
    </row>
    <row r="36" spans="1:9">
      <c r="A36" s="21" t="s">
        <v>682</v>
      </c>
      <c r="C36" s="4" t="s">
        <v>2069</v>
      </c>
      <c r="F36" s="287">
        <f>G36+H36+I36</f>
        <v>0</v>
      </c>
      <c r="G36" s="288"/>
      <c r="H36" s="288"/>
      <c r="I36" s="288"/>
    </row>
    <row r="37" spans="1:9">
      <c r="A37" s="21" t="s">
        <v>683</v>
      </c>
      <c r="C37" s="4"/>
      <c r="F37" s="287"/>
      <c r="G37" s="288"/>
      <c r="H37" s="288"/>
      <c r="I37" s="288"/>
    </row>
    <row r="38" spans="1:9">
      <c r="A38" s="21" t="s">
        <v>684</v>
      </c>
      <c r="C38" s="4" t="s">
        <v>2070</v>
      </c>
      <c r="F38" s="287">
        <f>SUM(F31:F37)</f>
        <v>0</v>
      </c>
      <c r="G38" s="287">
        <f>SUM(G31:G37)</f>
        <v>0</v>
      </c>
      <c r="H38" s="287">
        <f>SUM(H31:H37)</f>
        <v>0</v>
      </c>
      <c r="I38" s="287"/>
    </row>
    <row r="39" spans="1:9">
      <c r="A39" s="4"/>
      <c r="C39" s="4" t="s">
        <v>2071</v>
      </c>
      <c r="F39" s="287">
        <f>SUM(F31:F37)</f>
        <v>0</v>
      </c>
      <c r="G39" s="287">
        <f>SUM(G31:G37)</f>
        <v>0</v>
      </c>
      <c r="H39" s="287">
        <f>SUM(H31:H37)</f>
        <v>0</v>
      </c>
      <c r="I39" s="287"/>
    </row>
    <row r="40" spans="1:9">
      <c r="A40" s="21" t="s">
        <v>685</v>
      </c>
      <c r="C40" s="4" t="s">
        <v>2072</v>
      </c>
      <c r="F40" s="287">
        <f>SUM(G40:I40)</f>
        <v>0</v>
      </c>
      <c r="G40" s="290" t="s">
        <v>316</v>
      </c>
      <c r="H40" s="290" t="s">
        <v>316</v>
      </c>
      <c r="I40" s="290" t="s">
        <v>316</v>
      </c>
    </row>
    <row r="41" spans="1:9">
      <c r="A41" s="21" t="s">
        <v>686</v>
      </c>
      <c r="C41" s="4" t="s">
        <v>162</v>
      </c>
      <c r="F41" s="287">
        <f>SUM(G41+H41)</f>
        <v>0</v>
      </c>
      <c r="G41" s="287"/>
      <c r="H41" s="287"/>
      <c r="I41" s="288"/>
    </row>
    <row r="42" spans="1:9">
      <c r="A42" s="21" t="s">
        <v>687</v>
      </c>
      <c r="C42" s="4" t="s">
        <v>163</v>
      </c>
      <c r="F42" s="287">
        <f>G42+H42</f>
        <v>0</v>
      </c>
      <c r="G42" s="287"/>
      <c r="H42" s="287"/>
      <c r="I42" s="288"/>
    </row>
    <row r="43" spans="1:9">
      <c r="A43" s="21" t="s">
        <v>688</v>
      </c>
      <c r="C43" s="4" t="s">
        <v>164</v>
      </c>
      <c r="F43" s="287">
        <f>G43+H43</f>
        <v>0</v>
      </c>
      <c r="G43" s="287"/>
      <c r="H43" s="287"/>
      <c r="I43" s="288"/>
    </row>
    <row r="44" spans="1:9">
      <c r="A44" s="21" t="s">
        <v>689</v>
      </c>
      <c r="C44" s="4" t="s">
        <v>165</v>
      </c>
      <c r="F44" s="287">
        <f>SUM(F41:F43)</f>
        <v>0</v>
      </c>
      <c r="G44" s="287">
        <f>SUM(G41:G43)</f>
        <v>0</v>
      </c>
      <c r="H44" s="287">
        <f>SUM(H41:H43)</f>
        <v>0</v>
      </c>
      <c r="I44" s="287"/>
    </row>
    <row r="45" spans="1:9">
      <c r="A45" s="4"/>
      <c r="C45" s="4" t="s">
        <v>166</v>
      </c>
      <c r="F45" s="287"/>
      <c r="G45" s="287"/>
      <c r="H45" s="287"/>
      <c r="I45" s="287"/>
    </row>
    <row r="46" spans="1:9">
      <c r="A46" s="21" t="s">
        <v>690</v>
      </c>
      <c r="C46" s="4" t="s">
        <v>167</v>
      </c>
      <c r="F46" s="287"/>
      <c r="G46" s="287"/>
      <c r="H46" s="287"/>
      <c r="I46" s="287"/>
    </row>
    <row r="47" spans="1:9">
      <c r="A47" s="4"/>
      <c r="C47" s="4"/>
      <c r="F47" s="287"/>
      <c r="G47" s="287"/>
      <c r="H47" s="287"/>
      <c r="I47" s="287"/>
    </row>
    <row r="48" spans="1:9">
      <c r="A48" s="21" t="s">
        <v>691</v>
      </c>
      <c r="C48" s="4" t="s">
        <v>168</v>
      </c>
      <c r="E48" s="24" t="s">
        <v>1780</v>
      </c>
      <c r="F48" s="287"/>
      <c r="G48" s="287"/>
      <c r="H48" s="287"/>
      <c r="I48" s="287"/>
    </row>
    <row r="49" spans="1:17">
      <c r="A49" s="21" t="s">
        <v>692</v>
      </c>
      <c r="C49" s="4" t="s">
        <v>169</v>
      </c>
      <c r="F49" s="287"/>
      <c r="G49" s="287"/>
      <c r="H49" s="287"/>
      <c r="I49" s="287"/>
    </row>
    <row r="50" spans="1:17">
      <c r="A50" s="4"/>
      <c r="C50" s="4" t="s">
        <v>170</v>
      </c>
      <c r="F50" s="287">
        <f>SUM(F28+F38+F44)</f>
        <v>0</v>
      </c>
      <c r="G50" s="287">
        <f>SUM(G28+G38+G44+G48)</f>
        <v>0</v>
      </c>
      <c r="H50" s="287">
        <f>SUM(H28+H38+H44+H48)</f>
        <v>0</v>
      </c>
      <c r="I50" s="287"/>
    </row>
    <row r="51" spans="1:17">
      <c r="A51" s="4"/>
      <c r="C51" s="4"/>
      <c r="F51" s="144"/>
      <c r="G51" s="144"/>
      <c r="H51" s="144"/>
      <c r="I51" s="287"/>
    </row>
    <row r="52" spans="1:17" ht="6.95" customHeight="1">
      <c r="A52" s="1"/>
      <c r="B52" s="2"/>
      <c r="C52" s="1"/>
      <c r="D52" s="2"/>
      <c r="E52" s="2"/>
      <c r="F52" s="2"/>
      <c r="G52" s="2"/>
      <c r="H52" s="2"/>
      <c r="I52" s="3"/>
    </row>
    <row r="53" spans="1:17">
      <c r="A53" s="4"/>
      <c r="C53" s="30" t="s">
        <v>171</v>
      </c>
      <c r="D53" s="31"/>
      <c r="E53" s="31"/>
      <c r="F53" s="213"/>
      <c r="G53" s="213"/>
      <c r="H53" s="213"/>
      <c r="I53" s="291"/>
    </row>
    <row r="54" spans="1:17" ht="6.95" customHeight="1">
      <c r="A54" s="7"/>
      <c r="B54" s="8"/>
      <c r="C54" s="7"/>
      <c r="D54" s="8"/>
      <c r="E54" s="8"/>
      <c r="F54" s="146"/>
      <c r="G54" s="146"/>
      <c r="H54" s="146"/>
      <c r="I54" s="188"/>
    </row>
    <row r="55" spans="1:17">
      <c r="A55" s="21" t="s">
        <v>693</v>
      </c>
      <c r="C55" s="4" t="s">
        <v>172</v>
      </c>
      <c r="F55" s="144">
        <f t="shared" ref="F55:F67" si="0">SUM(G55:I55)</f>
        <v>0</v>
      </c>
      <c r="G55" s="144"/>
      <c r="H55" s="144"/>
      <c r="I55" s="287"/>
      <c r="L55" s="31"/>
      <c r="M55" s="31"/>
      <c r="N55" s="31"/>
      <c r="O55" s="31"/>
      <c r="P55" s="31"/>
      <c r="Q55" s="31"/>
    </row>
    <row r="56" spans="1:17">
      <c r="A56" s="21" t="s">
        <v>694</v>
      </c>
      <c r="C56" s="4" t="s">
        <v>173</v>
      </c>
      <c r="F56" s="144">
        <f t="shared" si="0"/>
        <v>0</v>
      </c>
      <c r="G56" s="144"/>
      <c r="H56" s="144"/>
      <c r="I56" s="287"/>
    </row>
    <row r="57" spans="1:17">
      <c r="A57" s="4"/>
      <c r="C57" s="4" t="s">
        <v>174</v>
      </c>
      <c r="F57" s="144">
        <f t="shared" si="0"/>
        <v>0</v>
      </c>
      <c r="G57" s="144"/>
      <c r="H57" s="144"/>
      <c r="I57" s="287"/>
    </row>
    <row r="58" spans="1:17">
      <c r="A58" s="21" t="s">
        <v>695</v>
      </c>
      <c r="C58" s="4" t="s">
        <v>175</v>
      </c>
      <c r="F58" s="144">
        <f t="shared" si="0"/>
        <v>0</v>
      </c>
      <c r="G58" s="144"/>
      <c r="H58" s="144"/>
      <c r="I58" s="287"/>
    </row>
    <row r="59" spans="1:17">
      <c r="A59" s="4"/>
      <c r="C59" s="4" t="s">
        <v>174</v>
      </c>
      <c r="F59" s="144">
        <f t="shared" si="0"/>
        <v>0</v>
      </c>
      <c r="G59" s="144"/>
      <c r="H59" s="144"/>
      <c r="I59" s="287"/>
    </row>
    <row r="60" spans="1:17">
      <c r="A60" s="21" t="s">
        <v>696</v>
      </c>
      <c r="C60" s="4" t="s">
        <v>176</v>
      </c>
      <c r="F60" s="144">
        <f t="shared" si="0"/>
        <v>0</v>
      </c>
      <c r="G60" s="144"/>
      <c r="H60" s="144"/>
      <c r="I60" s="287"/>
    </row>
    <row r="61" spans="1:17">
      <c r="A61" s="21" t="s">
        <v>697</v>
      </c>
      <c r="C61" s="4" t="s">
        <v>177</v>
      </c>
      <c r="F61" s="144">
        <f t="shared" si="0"/>
        <v>0</v>
      </c>
      <c r="G61" s="144"/>
      <c r="H61" s="144"/>
      <c r="I61" s="287"/>
    </row>
    <row r="62" spans="1:17">
      <c r="A62" s="21" t="s">
        <v>698</v>
      </c>
      <c r="C62" s="4" t="s">
        <v>178</v>
      </c>
      <c r="F62" s="144">
        <f t="shared" si="0"/>
        <v>0</v>
      </c>
      <c r="G62" s="144"/>
      <c r="H62" s="144"/>
      <c r="I62" s="287"/>
    </row>
    <row r="63" spans="1:17">
      <c r="A63" s="4"/>
      <c r="C63" s="4" t="s">
        <v>179</v>
      </c>
      <c r="F63" s="144">
        <f t="shared" si="0"/>
        <v>0</v>
      </c>
      <c r="G63" s="144"/>
      <c r="H63" s="144"/>
      <c r="I63" s="287"/>
    </row>
    <row r="64" spans="1:17">
      <c r="A64" s="21" t="s">
        <v>699</v>
      </c>
      <c r="C64" s="4" t="s">
        <v>180</v>
      </c>
      <c r="F64" s="144">
        <f t="shared" si="0"/>
        <v>0</v>
      </c>
      <c r="G64" s="144"/>
      <c r="H64" s="144"/>
      <c r="I64" s="287"/>
    </row>
    <row r="65" spans="1:19">
      <c r="A65" s="21" t="s">
        <v>700</v>
      </c>
      <c r="C65" s="4" t="s">
        <v>181</v>
      </c>
      <c r="F65" s="144">
        <f t="shared" si="0"/>
        <v>0</v>
      </c>
      <c r="G65" s="144"/>
      <c r="H65" s="144"/>
      <c r="I65" s="287"/>
    </row>
    <row r="66" spans="1:19">
      <c r="A66" s="21" t="s">
        <v>701</v>
      </c>
      <c r="C66" s="4" t="s">
        <v>182</v>
      </c>
      <c r="F66" s="144">
        <f t="shared" si="0"/>
        <v>0</v>
      </c>
      <c r="G66" s="144"/>
      <c r="H66" s="144"/>
      <c r="I66" s="287"/>
    </row>
    <row r="67" spans="1:19">
      <c r="A67" s="21" t="s">
        <v>702</v>
      </c>
      <c r="C67" s="4" t="s">
        <v>183</v>
      </c>
      <c r="F67" s="144">
        <f t="shared" si="0"/>
        <v>0</v>
      </c>
      <c r="G67" s="144">
        <f>SUM(G55:G66)</f>
        <v>0</v>
      </c>
      <c r="H67" s="144">
        <f>SUM(H55:H66)</f>
        <v>0</v>
      </c>
      <c r="I67" s="287"/>
    </row>
    <row r="68" spans="1:19">
      <c r="A68" s="7"/>
      <c r="B68" s="8"/>
      <c r="C68" s="7"/>
      <c r="D68" s="8"/>
      <c r="E68" s="8"/>
      <c r="F68" s="147"/>
      <c r="G68" s="147"/>
      <c r="H68" s="147"/>
      <c r="I68" s="292"/>
    </row>
    <row r="70" spans="1:19">
      <c r="A70" s="31"/>
      <c r="B70" s="31"/>
      <c r="C70" s="31"/>
      <c r="D70" s="31"/>
      <c r="E70" s="31"/>
      <c r="F70" s="31"/>
      <c r="G70" s="31"/>
      <c r="H70" s="31"/>
      <c r="I70" s="31"/>
    </row>
    <row r="71" spans="1:19" ht="15.75">
      <c r="I71" s="15" t="s">
        <v>2327</v>
      </c>
      <c r="R71" s="281" t="s">
        <v>184</v>
      </c>
    </row>
    <row r="72" spans="1:19">
      <c r="I72" s="17"/>
      <c r="R72" t="s">
        <v>1394</v>
      </c>
      <c r="S72" s="282" t="s">
        <v>185</v>
      </c>
    </row>
    <row r="73" spans="1:19">
      <c r="S73" s="282" t="s">
        <v>186</v>
      </c>
    </row>
    <row r="74" spans="1:19">
      <c r="S74" s="282" t="s">
        <v>187</v>
      </c>
    </row>
  </sheetData>
  <customSheetViews>
    <customSheetView guid="{3336704C-C86D-41A0-9B04-03A25221C3F1}" scale="87" colorId="22" showPageBreaks="1" fitToPage="1" printArea="1" showRuler="0">
      <selection activeCell="I4" sqref="I4"/>
      <pageMargins left="0.75" right="0.5" top="0.5" bottom="0.22" header="0.5" footer="0.5"/>
      <pageSetup scale="66" orientation="portrait" r:id="rId1"/>
      <headerFooter alignWithMargins="0"/>
    </customSheetView>
    <customSheetView guid="{186A0260-DB8C-42F6-ADCE-9C35D9933D5B}" scale="87" colorId="22" fitToPage="1" showRuler="0">
      <selection activeCell="I4" sqref="I4"/>
      <pageMargins left="0.75" right="0.5" top="0.5" bottom="0.22" header="0.5" footer="0.5"/>
      <pageSetup scale="66" orientation="portrait" r:id="rId2"/>
      <headerFooter alignWithMargins="0"/>
    </customSheetView>
    <customSheetView guid="{0F9397AA-B4ED-47EF-BC79-BFEC0D3E0701}" scale="87" colorId="22" showPageBreaks="1" fitToPage="1" printArea="1" showRuler="0" topLeftCell="A41">
      <selection activeCell="G16" sqref="G16"/>
      <pageMargins left="0.75" right="0.5" top="0.5" bottom="0.22" header="0.5" footer="0.5"/>
      <pageSetup scale="74" orientation="portrait" r:id="rId3"/>
      <headerFooter alignWithMargins="0"/>
    </customSheetView>
    <customSheetView guid="{CCA0C3E2-B2E2-4226-9654-0AB73CE002E7}" scale="87" colorId="22" showPageBreaks="1" fitToPage="1" printArea="1" showRuler="0">
      <pageMargins left="0.75" right="0.5" top="0.5" bottom="0.22" header="0.5" footer="0.5"/>
      <pageSetup scale="66" orientation="portrait" r:id="rId4"/>
      <headerFooter alignWithMargins="0"/>
    </customSheetView>
    <customSheetView guid="{56D44596-4A75-4B45-B852-2389F2F06E07}" scale="87" colorId="22" fitToPage="1" showRuler="0">
      <pageMargins left="0.75" right="0.5" top="0.5" bottom="0.22" header="0.5" footer="0.5"/>
      <pageSetup scale="66" orientation="portrait" r:id="rId5"/>
      <headerFooter alignWithMargins="0"/>
    </customSheetView>
    <customSheetView guid="{D5B5BADA-8EBF-4C10-97E9-D8DAB5586B34}" scale="87" colorId="22" showPageBreaks="1" fitToPage="1" printArea="1" showRuler="0">
      <selection activeCell="I4" sqref="I4"/>
      <pageMargins left="0.75" right="0.5" top="0.5" bottom="0.22" header="0.5" footer="0.5"/>
      <pageSetup scale="66" orientation="portrait" r:id="rId6"/>
      <headerFooter alignWithMargins="0"/>
    </customSheetView>
  </customSheetViews>
  <phoneticPr fontId="0" type="noConversion"/>
  <pageMargins left="0.75" right="0.5" top="0.5" bottom="0.22" header="0.5" footer="0.5"/>
  <pageSetup scale="66" orientation="portrait" r:id="rId7"/>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ransitionEntry="1"/>
  <dimension ref="A3:AE166"/>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4"/>
      <c r="F9" t="s">
        <v>188</v>
      </c>
      <c r="P9" s="6"/>
    </row>
    <row r="10" spans="1:27">
      <c r="A10" s="7"/>
      <c r="B10" s="8"/>
      <c r="C10" s="8"/>
      <c r="D10" s="8"/>
      <c r="E10" s="8"/>
      <c r="F10" s="8"/>
      <c r="G10" s="8"/>
      <c r="H10" s="8"/>
      <c r="I10" s="8"/>
      <c r="J10" s="8"/>
      <c r="K10" s="8"/>
      <c r="L10" s="8"/>
      <c r="M10" s="8"/>
      <c r="N10" s="8"/>
      <c r="O10" s="8"/>
      <c r="P10" s="9"/>
    </row>
    <row r="11" spans="1:27">
      <c r="A11" s="4"/>
      <c r="P11" s="6"/>
    </row>
    <row r="12" spans="1:27">
      <c r="A12" s="4"/>
      <c r="B12" s="17" t="s">
        <v>189</v>
      </c>
      <c r="J12" s="17" t="s">
        <v>190</v>
      </c>
      <c r="P12" s="6"/>
      <c r="AA12" s="142"/>
    </row>
    <row r="13" spans="1:27">
      <c r="A13" s="4"/>
      <c r="B13" t="s">
        <v>191</v>
      </c>
      <c r="J13" t="s">
        <v>192</v>
      </c>
      <c r="P13" s="6"/>
    </row>
    <row r="14" spans="1:27">
      <c r="A14" s="4"/>
      <c r="B14" s="17" t="s">
        <v>193</v>
      </c>
      <c r="J14" t="s">
        <v>194</v>
      </c>
      <c r="P14" s="6"/>
    </row>
    <row r="15" spans="1:27">
      <c r="A15" s="4"/>
      <c r="P15" s="6"/>
    </row>
    <row r="16" spans="1:27">
      <c r="A16" s="4"/>
      <c r="B16" s="17" t="s">
        <v>196</v>
      </c>
      <c r="J16" s="17" t="s">
        <v>195</v>
      </c>
      <c r="P16" s="6"/>
    </row>
    <row r="17" spans="1:31">
      <c r="A17" s="4"/>
      <c r="B17" t="s">
        <v>197</v>
      </c>
      <c r="P17" s="6"/>
    </row>
    <row r="18" spans="1:31">
      <c r="A18" s="7"/>
      <c r="B18" s="8"/>
      <c r="C18" s="8"/>
      <c r="D18" s="8"/>
      <c r="E18" s="8"/>
      <c r="F18" s="8"/>
      <c r="G18" s="8"/>
      <c r="H18" s="8"/>
      <c r="I18" s="8"/>
      <c r="J18" s="8"/>
      <c r="K18" s="8"/>
      <c r="L18" s="8"/>
      <c r="M18" s="8"/>
      <c r="N18" s="8"/>
      <c r="O18" s="8"/>
      <c r="P18" s="9"/>
    </row>
    <row r="19" spans="1:31">
      <c r="A19" s="4"/>
      <c r="C19" s="4"/>
      <c r="I19" s="283"/>
      <c r="J19" s="283"/>
      <c r="N19" s="3"/>
      <c r="P19" s="6"/>
      <c r="U19" s="142"/>
      <c r="V19" s="142"/>
      <c r="W19" s="142"/>
      <c r="X19" s="142"/>
      <c r="Z19" s="142"/>
      <c r="AB19" s="142"/>
    </row>
    <row r="20" spans="1:31">
      <c r="A20" s="4"/>
      <c r="C20" s="4"/>
      <c r="I20" s="36"/>
      <c r="J20" s="36"/>
      <c r="K20" s="31"/>
      <c r="L20" s="31" t="s">
        <v>198</v>
      </c>
      <c r="M20" s="31"/>
      <c r="N20" s="33"/>
      <c r="P20" s="34"/>
      <c r="V20" s="142"/>
      <c r="W20" s="142"/>
      <c r="X20" s="142"/>
      <c r="Z20" s="142"/>
      <c r="AB20" s="142"/>
    </row>
    <row r="21" spans="1:31">
      <c r="A21" s="4"/>
      <c r="C21" s="4"/>
      <c r="I21" s="36"/>
      <c r="J21" s="36"/>
      <c r="K21" s="445"/>
      <c r="L21" s="444" t="s">
        <v>737</v>
      </c>
      <c r="M21" s="444"/>
      <c r="N21" s="748"/>
      <c r="P21" s="34"/>
      <c r="V21" s="142"/>
      <c r="X21" s="142"/>
      <c r="Z21" s="142"/>
      <c r="AB21" s="142"/>
    </row>
    <row r="22" spans="1:31">
      <c r="A22" s="4"/>
      <c r="C22" s="4"/>
      <c r="I22" s="286" t="s">
        <v>1015</v>
      </c>
      <c r="J22" s="36"/>
      <c r="L22" s="326"/>
      <c r="N22" s="34"/>
      <c r="P22" s="34" t="s">
        <v>1015</v>
      </c>
      <c r="V22" s="142"/>
      <c r="X22" s="142"/>
      <c r="Z22" s="142"/>
      <c r="AB22" s="142"/>
    </row>
    <row r="23" spans="1:31">
      <c r="A23" s="4"/>
      <c r="B23" s="24" t="s">
        <v>752</v>
      </c>
      <c r="C23" s="4"/>
      <c r="E23" t="s">
        <v>199</v>
      </c>
      <c r="I23" s="286" t="s">
        <v>200</v>
      </c>
      <c r="J23" s="36"/>
      <c r="L23" s="34" t="s">
        <v>1576</v>
      </c>
      <c r="N23" s="34"/>
      <c r="P23" s="34" t="s">
        <v>1019</v>
      </c>
      <c r="V23" s="142"/>
      <c r="X23" s="142"/>
      <c r="Z23" s="142"/>
      <c r="AB23" s="142"/>
    </row>
    <row r="24" spans="1:31">
      <c r="A24" s="4"/>
      <c r="B24" t="s">
        <v>753</v>
      </c>
      <c r="C24" s="4"/>
      <c r="E24" t="s">
        <v>201</v>
      </c>
      <c r="I24" s="286" t="s">
        <v>202</v>
      </c>
      <c r="J24" s="286" t="s">
        <v>203</v>
      </c>
      <c r="L24" s="34" t="s">
        <v>204</v>
      </c>
      <c r="N24" s="34" t="s">
        <v>1687</v>
      </c>
      <c r="P24" s="34"/>
      <c r="U24" s="142"/>
      <c r="V24" s="142"/>
      <c r="W24" s="142"/>
      <c r="X24" s="142"/>
      <c r="Z24" s="142"/>
      <c r="AB24" s="142"/>
    </row>
    <row r="25" spans="1:31">
      <c r="A25" s="4"/>
      <c r="C25" s="4"/>
      <c r="I25" s="36"/>
      <c r="J25" s="36"/>
      <c r="L25" s="6"/>
      <c r="N25" s="34"/>
      <c r="P25" s="34"/>
      <c r="V25" s="142"/>
      <c r="X25" s="142"/>
      <c r="Z25" s="142"/>
      <c r="AB25" s="142"/>
    </row>
    <row r="26" spans="1:31">
      <c r="A26" s="4"/>
      <c r="C26" s="4"/>
      <c r="I26" s="36"/>
      <c r="J26" s="36"/>
      <c r="L26" s="6"/>
      <c r="N26" s="6"/>
      <c r="P26" s="6"/>
      <c r="U26" s="142"/>
      <c r="V26" s="142"/>
      <c r="X26" s="142"/>
      <c r="Z26" s="142"/>
      <c r="AB26" s="142"/>
    </row>
    <row r="27" spans="1:31">
      <c r="A27" s="1"/>
      <c r="B27" s="2"/>
      <c r="C27" s="1"/>
      <c r="D27" s="2"/>
      <c r="E27" s="2" t="s">
        <v>1889</v>
      </c>
      <c r="F27" s="2"/>
      <c r="G27" s="2"/>
      <c r="H27" s="2"/>
      <c r="I27" s="447" t="s">
        <v>2508</v>
      </c>
      <c r="J27" s="447" t="s">
        <v>675</v>
      </c>
      <c r="K27" s="2"/>
      <c r="L27" s="326" t="s">
        <v>741</v>
      </c>
      <c r="M27" s="2"/>
      <c r="N27" s="749" t="s">
        <v>2507</v>
      </c>
      <c r="O27" s="2"/>
      <c r="P27" s="749" t="s">
        <v>1580</v>
      </c>
    </row>
    <row r="28" spans="1:31">
      <c r="A28" s="7"/>
      <c r="B28" s="8"/>
      <c r="C28" s="7"/>
      <c r="D28" s="8"/>
      <c r="E28" s="8"/>
      <c r="F28" s="8"/>
      <c r="G28" s="8"/>
      <c r="H28" s="8"/>
      <c r="I28" s="285"/>
      <c r="J28" s="285"/>
      <c r="K28" s="8"/>
      <c r="L28" s="9"/>
      <c r="M28" s="8"/>
      <c r="N28" s="9"/>
      <c r="O28" s="8"/>
      <c r="P28" s="9"/>
      <c r="X28" s="142"/>
      <c r="AB28" s="142"/>
    </row>
    <row r="29" spans="1:31">
      <c r="A29" s="4"/>
      <c r="B29" s="15" t="s">
        <v>676</v>
      </c>
      <c r="C29" s="4"/>
      <c r="I29" s="283"/>
      <c r="J29" s="283"/>
      <c r="L29" s="6"/>
      <c r="N29" s="6"/>
      <c r="P29" s="6"/>
      <c r="U29" s="31"/>
      <c r="V29" s="213"/>
      <c r="W29" s="31"/>
      <c r="X29" s="142"/>
      <c r="Y29" s="31"/>
      <c r="Z29" s="213"/>
      <c r="AA29" s="31"/>
      <c r="AB29" s="142"/>
    </row>
    <row r="30" spans="1:31">
      <c r="A30" s="4"/>
      <c r="B30" s="15" t="s">
        <v>677</v>
      </c>
      <c r="C30" s="4"/>
      <c r="I30" s="36"/>
      <c r="J30" s="36"/>
      <c r="L30" s="34"/>
      <c r="N30" s="34"/>
      <c r="P30" s="206"/>
      <c r="U30" s="142"/>
      <c r="V30" s="142"/>
      <c r="W30" s="142"/>
      <c r="X30" s="142"/>
      <c r="AB30" s="142"/>
      <c r="AC30" s="24"/>
    </row>
    <row r="31" spans="1:31">
      <c r="A31" s="4"/>
      <c r="B31" s="15" t="s">
        <v>678</v>
      </c>
      <c r="C31" s="4"/>
      <c r="I31" s="36"/>
      <c r="J31" s="36"/>
      <c r="L31" s="34"/>
      <c r="N31" s="34"/>
      <c r="P31" s="206"/>
      <c r="U31" s="142"/>
      <c r="V31" s="142"/>
      <c r="W31" s="142"/>
      <c r="X31" s="142"/>
      <c r="Z31" s="142"/>
      <c r="AB31" s="142"/>
      <c r="AC31" s="24"/>
    </row>
    <row r="32" spans="1:31">
      <c r="A32" s="4"/>
      <c r="B32" s="15" t="s">
        <v>679</v>
      </c>
      <c r="C32" s="4"/>
      <c r="I32" s="36"/>
      <c r="J32" s="36"/>
      <c r="L32" s="209"/>
      <c r="N32" s="34"/>
      <c r="P32" s="206"/>
      <c r="V32" s="142"/>
      <c r="W32" s="142"/>
      <c r="X32" s="142"/>
      <c r="Y32" s="24"/>
      <c r="Z32" s="142"/>
      <c r="AB32" s="142"/>
      <c r="AC32" s="24"/>
      <c r="AE32" s="24"/>
    </row>
    <row r="33" spans="1:31">
      <c r="A33" s="4"/>
      <c r="B33" s="15" t="s">
        <v>680</v>
      </c>
      <c r="C33" s="4"/>
      <c r="I33" s="36"/>
      <c r="J33" s="36"/>
      <c r="L33" s="34"/>
      <c r="N33" s="34"/>
      <c r="P33" s="300"/>
      <c r="U33" s="222"/>
      <c r="V33" s="142"/>
      <c r="W33" s="222"/>
      <c r="X33" s="142"/>
      <c r="Y33" s="222"/>
      <c r="Z33" s="142"/>
      <c r="AA33" s="24"/>
      <c r="AB33" s="142"/>
      <c r="AC33" s="222"/>
    </row>
    <row r="34" spans="1:31">
      <c r="A34" s="4"/>
      <c r="B34" s="15" t="s">
        <v>681</v>
      </c>
      <c r="C34" s="4"/>
      <c r="I34" s="36"/>
      <c r="J34" s="36"/>
      <c r="L34" s="6"/>
      <c r="N34" s="6"/>
      <c r="P34" s="300"/>
      <c r="U34" s="222"/>
      <c r="V34" s="142"/>
      <c r="W34" s="142"/>
      <c r="X34" s="142"/>
      <c r="Y34" s="222"/>
      <c r="Z34" s="142"/>
      <c r="AA34" s="222"/>
      <c r="AB34" s="142"/>
      <c r="AC34" s="222"/>
    </row>
    <row r="35" spans="1:31">
      <c r="A35" s="4"/>
      <c r="B35" s="15" t="s">
        <v>682</v>
      </c>
      <c r="C35" s="4"/>
      <c r="I35" s="36"/>
      <c r="J35" s="36"/>
      <c r="L35" s="6"/>
      <c r="N35" s="6"/>
      <c r="P35" s="300"/>
      <c r="U35" s="142"/>
      <c r="V35" s="142"/>
      <c r="W35" s="142"/>
      <c r="X35" s="142"/>
      <c r="Y35" s="142"/>
      <c r="Z35" s="142"/>
      <c r="AA35" s="142"/>
      <c r="AB35" s="142"/>
      <c r="AC35" s="142"/>
    </row>
    <row r="36" spans="1:31">
      <c r="A36" s="4"/>
      <c r="B36" s="15" t="s">
        <v>683</v>
      </c>
      <c r="C36" s="4"/>
      <c r="I36" s="36"/>
      <c r="J36" s="36"/>
      <c r="L36" s="6"/>
      <c r="N36" s="6"/>
      <c r="P36" s="301"/>
      <c r="U36" s="222"/>
      <c r="V36" s="142"/>
      <c r="W36" s="222"/>
      <c r="X36" s="142"/>
      <c r="Y36" s="24"/>
      <c r="Z36" s="142"/>
      <c r="AA36" s="24"/>
      <c r="AB36" s="142"/>
      <c r="AC36" s="24"/>
    </row>
    <row r="37" spans="1:31">
      <c r="A37" s="4"/>
      <c r="B37" s="15" t="s">
        <v>684</v>
      </c>
      <c r="C37" s="4"/>
      <c r="I37" s="36"/>
      <c r="J37" s="36"/>
      <c r="L37" s="6"/>
      <c r="N37" s="6"/>
      <c r="P37" s="301"/>
      <c r="V37" s="142"/>
      <c r="X37" s="142"/>
      <c r="Z37" s="142"/>
      <c r="AB37" s="142"/>
    </row>
    <row r="38" spans="1:31">
      <c r="A38" s="4"/>
      <c r="B38" s="15" t="s">
        <v>685</v>
      </c>
      <c r="C38" s="4"/>
      <c r="I38" s="36"/>
      <c r="J38" s="36"/>
      <c r="L38" s="6"/>
      <c r="N38" s="6"/>
      <c r="P38" s="301"/>
      <c r="V38" s="142"/>
      <c r="X38" s="142"/>
      <c r="Y38" s="142"/>
      <c r="Z38" s="142"/>
      <c r="AA38" s="142"/>
      <c r="AB38" s="142"/>
      <c r="AC38" s="142"/>
      <c r="AE38" s="15"/>
    </row>
    <row r="39" spans="1:31">
      <c r="A39" s="4"/>
      <c r="B39" s="15" t="s">
        <v>686</v>
      </c>
      <c r="C39" s="4"/>
      <c r="I39" s="36"/>
      <c r="J39" s="36"/>
      <c r="L39" s="6"/>
      <c r="N39" s="6"/>
      <c r="P39" s="301"/>
      <c r="U39" s="223"/>
      <c r="V39" s="142"/>
      <c r="W39" s="224"/>
      <c r="X39" s="142"/>
      <c r="Y39" s="225"/>
      <c r="Z39" s="142"/>
      <c r="AB39" s="142"/>
      <c r="AE39" s="15"/>
    </row>
    <row r="40" spans="1:31">
      <c r="A40" s="4"/>
      <c r="B40" s="15" t="s">
        <v>687</v>
      </c>
      <c r="C40" s="4"/>
      <c r="I40" s="36"/>
      <c r="J40" s="36"/>
      <c r="L40" s="6"/>
      <c r="N40" s="6"/>
      <c r="P40" s="301"/>
      <c r="U40" s="223"/>
      <c r="V40" s="142"/>
      <c r="W40" s="224"/>
      <c r="X40" s="142"/>
      <c r="Z40" s="142"/>
      <c r="AB40" s="142"/>
      <c r="AE40" s="15"/>
    </row>
    <row r="41" spans="1:31">
      <c r="A41" s="4"/>
      <c r="B41" s="15" t="s">
        <v>688</v>
      </c>
      <c r="C41" s="4"/>
      <c r="I41" s="36"/>
      <c r="J41" s="36"/>
      <c r="L41" s="6"/>
      <c r="N41" s="6"/>
      <c r="P41" s="301"/>
      <c r="U41" s="223"/>
      <c r="V41" s="142"/>
      <c r="W41" s="226"/>
      <c r="X41" s="142"/>
      <c r="Y41" s="142"/>
      <c r="Z41" s="142"/>
      <c r="AA41" s="142"/>
      <c r="AB41" s="142"/>
      <c r="AC41" s="142"/>
      <c r="AE41" s="15"/>
    </row>
    <row r="42" spans="1:31">
      <c r="A42" s="4"/>
      <c r="B42" s="15" t="s">
        <v>689</v>
      </c>
      <c r="C42" s="4"/>
      <c r="I42" s="36"/>
      <c r="J42" s="36"/>
      <c r="L42" s="6"/>
      <c r="N42" s="6"/>
      <c r="P42" s="301"/>
      <c r="U42" s="223"/>
      <c r="V42" s="142"/>
      <c r="W42" s="225"/>
      <c r="X42" s="142"/>
      <c r="Z42" s="142"/>
      <c r="AB42" s="142"/>
      <c r="AE42" s="15"/>
    </row>
    <row r="43" spans="1:31">
      <c r="A43" s="4"/>
      <c r="B43" s="15" t="s">
        <v>690</v>
      </c>
      <c r="C43" s="4"/>
      <c r="I43" s="36"/>
      <c r="J43" s="36"/>
      <c r="L43" s="6"/>
      <c r="N43" s="6"/>
      <c r="P43" s="301"/>
      <c r="V43" s="142"/>
      <c r="W43" s="142"/>
      <c r="X43" s="142"/>
      <c r="Z43" s="142"/>
      <c r="AB43" s="142"/>
      <c r="AE43" s="15"/>
    </row>
    <row r="44" spans="1:31">
      <c r="A44" s="4"/>
      <c r="B44" s="15" t="s">
        <v>691</v>
      </c>
      <c r="C44" s="4"/>
      <c r="I44" s="36"/>
      <c r="J44" s="36"/>
      <c r="L44" s="6"/>
      <c r="N44" s="6"/>
      <c r="P44" s="301"/>
      <c r="U44" s="142"/>
      <c r="V44" s="142"/>
      <c r="W44" s="142"/>
      <c r="X44" s="142"/>
      <c r="Z44" s="142"/>
      <c r="AB44" s="142"/>
      <c r="AE44" s="15"/>
    </row>
    <row r="45" spans="1:31">
      <c r="A45" s="4"/>
      <c r="B45" s="15" t="s">
        <v>692</v>
      </c>
      <c r="C45" s="4"/>
      <c r="I45" s="36"/>
      <c r="J45" s="36"/>
      <c r="L45" s="6"/>
      <c r="N45" s="6"/>
      <c r="P45" s="301"/>
      <c r="V45" s="142"/>
      <c r="W45" s="142"/>
      <c r="X45" s="142"/>
      <c r="Y45" s="142"/>
      <c r="Z45" s="142"/>
      <c r="AA45" s="142"/>
      <c r="AB45" s="142"/>
      <c r="AC45" s="142"/>
      <c r="AE45" s="15"/>
    </row>
    <row r="46" spans="1:31">
      <c r="A46" s="4"/>
      <c r="B46" s="15" t="s">
        <v>693</v>
      </c>
      <c r="C46" s="4"/>
      <c r="I46" s="36"/>
      <c r="J46" s="36"/>
      <c r="L46" s="6"/>
      <c r="N46" s="6"/>
      <c r="P46" s="301"/>
      <c r="V46" s="142"/>
      <c r="X46" s="142"/>
      <c r="Z46" s="142"/>
      <c r="AB46" s="142"/>
      <c r="AE46" s="15"/>
    </row>
    <row r="47" spans="1:31">
      <c r="A47" s="4"/>
      <c r="B47" s="15" t="s">
        <v>694</v>
      </c>
      <c r="C47" s="4"/>
      <c r="I47" s="36"/>
      <c r="J47" s="36"/>
      <c r="L47" s="6"/>
      <c r="N47" s="6"/>
      <c r="P47" s="301"/>
      <c r="V47" s="142"/>
      <c r="X47" s="142"/>
      <c r="Z47" s="142"/>
      <c r="AB47" s="142"/>
      <c r="AE47" s="15"/>
    </row>
    <row r="48" spans="1:31">
      <c r="A48" s="4"/>
      <c r="B48" s="15" t="s">
        <v>695</v>
      </c>
      <c r="C48" s="4"/>
      <c r="I48" s="36"/>
      <c r="J48" s="36"/>
      <c r="L48" s="6"/>
      <c r="N48" s="6"/>
      <c r="P48" s="301"/>
      <c r="U48" s="142"/>
      <c r="V48" s="142"/>
      <c r="W48" s="142"/>
      <c r="X48" s="142"/>
      <c r="Z48" s="142"/>
      <c r="AB48" s="142"/>
      <c r="AE48" s="15"/>
    </row>
    <row r="49" spans="1:31">
      <c r="A49" s="4"/>
      <c r="B49" s="15" t="s">
        <v>696</v>
      </c>
      <c r="C49" s="4"/>
      <c r="I49" s="36"/>
      <c r="J49" s="36"/>
      <c r="L49" s="6"/>
      <c r="N49" s="6"/>
      <c r="P49" s="301"/>
      <c r="V49" s="142"/>
      <c r="W49" s="142"/>
      <c r="X49" s="142"/>
      <c r="Y49" s="142"/>
      <c r="Z49" s="142"/>
      <c r="AA49" s="142"/>
      <c r="AB49" s="142"/>
      <c r="AC49" s="142"/>
      <c r="AE49" s="15"/>
    </row>
    <row r="50" spans="1:31">
      <c r="A50" s="4"/>
      <c r="B50" s="15" t="s">
        <v>697</v>
      </c>
      <c r="C50" s="4"/>
      <c r="I50" s="36"/>
      <c r="J50" s="36"/>
      <c r="L50" s="6"/>
      <c r="N50" s="6"/>
      <c r="P50" s="301"/>
      <c r="V50" s="142"/>
      <c r="X50" s="142"/>
      <c r="Z50" s="142"/>
      <c r="AB50" s="142"/>
      <c r="AE50" s="15"/>
    </row>
    <row r="51" spans="1:31">
      <c r="A51" s="4"/>
      <c r="B51" s="15" t="s">
        <v>698</v>
      </c>
      <c r="C51" s="4"/>
      <c r="I51" s="36"/>
      <c r="J51" s="36"/>
      <c r="L51" s="6"/>
      <c r="N51" s="6"/>
      <c r="P51" s="301"/>
      <c r="V51" s="142"/>
      <c r="X51" s="142"/>
      <c r="Z51" s="142"/>
      <c r="AB51" s="142"/>
      <c r="AE51" s="15"/>
    </row>
    <row r="52" spans="1:31">
      <c r="A52" s="4"/>
      <c r="B52" s="15" t="s">
        <v>699</v>
      </c>
      <c r="C52" s="4"/>
      <c r="I52" s="36"/>
      <c r="J52" s="36"/>
      <c r="L52" s="6"/>
      <c r="N52" s="6"/>
      <c r="P52" s="301"/>
      <c r="U52" s="142"/>
      <c r="V52" s="142"/>
      <c r="W52" s="142"/>
      <c r="X52" s="142"/>
      <c r="Z52" s="142"/>
      <c r="AB52" s="142"/>
      <c r="AE52" s="15"/>
    </row>
    <row r="53" spans="1:31">
      <c r="A53" s="4"/>
      <c r="B53" s="15" t="s">
        <v>700</v>
      </c>
      <c r="C53" s="4"/>
      <c r="I53" s="36"/>
      <c r="J53" s="36"/>
      <c r="L53" s="6"/>
      <c r="N53" s="6"/>
      <c r="P53" s="301"/>
      <c r="X53" s="142"/>
      <c r="Z53" s="142"/>
      <c r="AB53" s="142"/>
      <c r="AE53" s="15"/>
    </row>
    <row r="54" spans="1:31">
      <c r="A54" s="4"/>
      <c r="B54" s="15" t="s">
        <v>701</v>
      </c>
      <c r="C54" s="4"/>
      <c r="I54" s="36"/>
      <c r="J54" s="36"/>
      <c r="L54" s="6"/>
      <c r="N54" s="6"/>
      <c r="P54" s="301"/>
      <c r="X54" s="142"/>
      <c r="Z54" s="142"/>
      <c r="AB54" s="142"/>
      <c r="AE54" s="15"/>
    </row>
    <row r="55" spans="1:31">
      <c r="A55" s="4"/>
      <c r="B55" s="15" t="s">
        <v>702</v>
      </c>
      <c r="C55" s="4"/>
      <c r="I55" s="36"/>
      <c r="J55" s="36"/>
      <c r="L55" s="6"/>
      <c r="N55" s="6"/>
      <c r="P55" s="301"/>
      <c r="X55" s="142"/>
      <c r="Z55" s="142"/>
      <c r="AB55" s="142"/>
      <c r="AE55" s="15"/>
    </row>
    <row r="56" spans="1:31">
      <c r="A56" s="4"/>
      <c r="B56" s="15" t="s">
        <v>703</v>
      </c>
      <c r="C56" s="4"/>
      <c r="I56" s="36"/>
      <c r="J56" s="36"/>
      <c r="L56" s="6"/>
      <c r="N56" s="6"/>
      <c r="P56" s="301"/>
      <c r="X56" s="142"/>
      <c r="Z56" s="142"/>
      <c r="AB56" s="142"/>
      <c r="AE56" s="15"/>
    </row>
    <row r="57" spans="1:31">
      <c r="A57" s="4"/>
      <c r="B57" s="15" t="s">
        <v>704</v>
      </c>
      <c r="C57" s="4"/>
      <c r="I57" s="36"/>
      <c r="J57" s="36"/>
      <c r="L57" s="6"/>
      <c r="N57" s="6"/>
      <c r="P57" s="301"/>
      <c r="X57" s="142"/>
      <c r="Z57" s="142"/>
      <c r="AB57" s="142"/>
      <c r="AE57" s="15"/>
    </row>
    <row r="58" spans="1:31">
      <c r="A58" s="4"/>
      <c r="B58" s="15" t="s">
        <v>705</v>
      </c>
      <c r="C58" s="4"/>
      <c r="I58" s="36"/>
      <c r="J58" s="36"/>
      <c r="L58" s="6"/>
      <c r="N58" s="6"/>
      <c r="P58" s="301"/>
      <c r="X58" s="142"/>
      <c r="Z58" s="142"/>
      <c r="AB58" s="142"/>
      <c r="AE58" s="15"/>
    </row>
    <row r="59" spans="1:31">
      <c r="A59" s="4"/>
      <c r="B59" s="15" t="s">
        <v>706</v>
      </c>
      <c r="C59" s="4"/>
      <c r="I59" s="36"/>
      <c r="J59" s="36"/>
      <c r="L59" s="6"/>
      <c r="N59" s="6"/>
      <c r="P59" s="301"/>
      <c r="X59" s="142"/>
      <c r="Z59" s="142"/>
      <c r="AB59" s="142"/>
      <c r="AE59" s="15"/>
    </row>
    <row r="60" spans="1:31">
      <c r="A60" s="4"/>
      <c r="B60" s="15" t="s">
        <v>707</v>
      </c>
      <c r="C60" s="4"/>
      <c r="I60" s="36"/>
      <c r="J60" s="36"/>
      <c r="L60" s="6"/>
      <c r="N60" s="6"/>
      <c r="P60" s="301"/>
      <c r="X60" s="142"/>
      <c r="Z60" s="142"/>
      <c r="AB60" s="142"/>
      <c r="AE60" s="15"/>
    </row>
    <row r="61" spans="1:31">
      <c r="A61" s="4"/>
      <c r="B61" s="15" t="s">
        <v>708</v>
      </c>
      <c r="C61" s="4"/>
      <c r="I61" s="36"/>
      <c r="J61" s="36"/>
      <c r="L61" s="6"/>
      <c r="N61" s="6"/>
      <c r="P61" s="301"/>
      <c r="U61" s="233"/>
      <c r="X61" s="142"/>
      <c r="Z61" s="142"/>
      <c r="AB61" s="142"/>
      <c r="AE61" s="15"/>
    </row>
    <row r="62" spans="1:31">
      <c r="A62" s="4"/>
      <c r="B62" s="15" t="s">
        <v>709</v>
      </c>
      <c r="C62" s="4"/>
      <c r="I62" s="36"/>
      <c r="J62" s="36"/>
      <c r="L62" s="6"/>
      <c r="N62" s="6"/>
      <c r="P62" s="301"/>
      <c r="U62" s="233"/>
      <c r="X62" s="142"/>
      <c r="Z62" s="142"/>
      <c r="AB62" s="142"/>
      <c r="AE62" s="15"/>
    </row>
    <row r="63" spans="1:31">
      <c r="A63" s="4"/>
      <c r="B63" s="15" t="s">
        <v>710</v>
      </c>
      <c r="C63" s="4"/>
      <c r="I63" s="36"/>
      <c r="J63" s="36"/>
      <c r="L63" s="6"/>
      <c r="N63" s="6"/>
      <c r="P63" s="301"/>
      <c r="U63" s="302"/>
      <c r="X63" s="142"/>
      <c r="Z63" s="142"/>
      <c r="AB63" s="142"/>
      <c r="AE63" s="15"/>
    </row>
    <row r="64" spans="1:31">
      <c r="A64" s="4"/>
      <c r="B64" s="15" t="s">
        <v>711</v>
      </c>
      <c r="C64" s="4"/>
      <c r="I64" s="36"/>
      <c r="J64" s="36"/>
      <c r="L64" s="6"/>
      <c r="N64" s="6"/>
      <c r="P64" s="301"/>
      <c r="X64" s="142"/>
      <c r="Z64" s="142"/>
      <c r="AB64" s="142"/>
      <c r="AE64" s="15"/>
    </row>
    <row r="65" spans="1:31">
      <c r="A65" s="4"/>
      <c r="B65" s="15">
        <v>37</v>
      </c>
      <c r="C65" s="4"/>
      <c r="I65" s="36"/>
      <c r="J65" s="36"/>
      <c r="L65" s="6"/>
      <c r="N65" s="6"/>
      <c r="P65" s="301"/>
      <c r="X65" s="142"/>
      <c r="Z65" s="142"/>
      <c r="AB65" s="142"/>
      <c r="AE65" s="15"/>
    </row>
    <row r="66" spans="1:31">
      <c r="A66" s="4"/>
      <c r="B66" s="15">
        <v>38</v>
      </c>
      <c r="C66" s="4"/>
      <c r="I66" s="36"/>
      <c r="J66" s="36"/>
      <c r="L66" s="6"/>
      <c r="N66" s="6"/>
      <c r="P66" s="301"/>
      <c r="X66" s="142"/>
      <c r="Z66" s="142"/>
      <c r="AB66" s="142"/>
      <c r="AE66" s="15"/>
    </row>
    <row r="67" spans="1:31">
      <c r="A67" s="4"/>
      <c r="B67" s="15">
        <v>39</v>
      </c>
      <c r="C67" s="4"/>
      <c r="I67" s="36"/>
      <c r="J67" s="36"/>
      <c r="L67" s="6"/>
      <c r="N67" s="6"/>
      <c r="P67" s="301"/>
      <c r="X67" s="142"/>
      <c r="Z67" s="142"/>
      <c r="AB67" s="142"/>
      <c r="AE67" s="15"/>
    </row>
    <row r="68" spans="1:31">
      <c r="A68" s="7"/>
      <c r="B68" s="8"/>
      <c r="C68" s="7"/>
      <c r="D68" s="8"/>
      <c r="E68" s="8"/>
      <c r="F68" s="8"/>
      <c r="G68" s="8"/>
      <c r="H68" s="8"/>
      <c r="I68" s="285"/>
      <c r="J68" s="285"/>
      <c r="L68" s="6"/>
      <c r="M68" s="8"/>
      <c r="N68" s="9"/>
      <c r="O68" s="8"/>
      <c r="P68" s="188"/>
      <c r="X68" s="142"/>
      <c r="Z68" s="142"/>
      <c r="AB68" s="142"/>
      <c r="AE68" s="15"/>
    </row>
    <row r="69" spans="1:31">
      <c r="A69" s="4"/>
      <c r="B69" s="15">
        <v>40</v>
      </c>
      <c r="C69" s="4"/>
      <c r="I69" s="36"/>
      <c r="J69" s="36"/>
      <c r="K69" s="135"/>
      <c r="L69" s="303"/>
      <c r="M69" s="243"/>
      <c r="N69" s="328"/>
      <c r="P69" s="301">
        <f>SUM(P30:P67)</f>
        <v>0</v>
      </c>
      <c r="X69" s="142"/>
      <c r="Z69" s="142"/>
      <c r="AB69" s="142"/>
      <c r="AE69" s="15"/>
    </row>
    <row r="70" spans="1:31">
      <c r="A70" s="7"/>
      <c r="B70" s="8"/>
      <c r="C70" s="7"/>
      <c r="D70" s="8" t="s">
        <v>1571</v>
      </c>
      <c r="E70" s="8"/>
      <c r="F70" s="8"/>
      <c r="G70" s="8"/>
      <c r="H70" s="8"/>
      <c r="I70" s="285"/>
      <c r="J70" s="285"/>
      <c r="K70" s="135"/>
      <c r="L70" s="134"/>
      <c r="M70" s="253"/>
      <c r="N70" s="329"/>
      <c r="O70" s="8"/>
      <c r="P70" s="9"/>
      <c r="X70" s="142"/>
      <c r="Z70" s="142"/>
      <c r="AB70" s="142"/>
      <c r="AE70" s="15"/>
    </row>
    <row r="71" spans="1:31">
      <c r="X71" s="142"/>
      <c r="Z71" s="142"/>
      <c r="AB71" s="142"/>
      <c r="AE71" s="15"/>
    </row>
    <row r="72" spans="1:31">
      <c r="X72" s="142"/>
      <c r="Z72" s="142"/>
      <c r="AB72" s="142"/>
      <c r="AE72" s="15"/>
    </row>
    <row r="73" spans="1:31">
      <c r="I73" s="24"/>
      <c r="P73" s="15" t="s">
        <v>2329</v>
      </c>
      <c r="X73" s="142"/>
      <c r="Z73" s="142"/>
      <c r="AB73" s="142"/>
      <c r="AE73" s="15"/>
    </row>
    <row r="74" spans="1:31">
      <c r="P74" s="17"/>
      <c r="X74" s="142"/>
      <c r="Z74" s="142"/>
      <c r="AB74" s="142"/>
      <c r="AE74" s="15"/>
    </row>
    <row r="75" spans="1:31">
      <c r="X75" s="142"/>
      <c r="Z75" s="142"/>
      <c r="AB75" s="142"/>
      <c r="AE75" s="15"/>
    </row>
    <row r="76" spans="1:31">
      <c r="X76" s="142"/>
      <c r="Z76" s="142"/>
      <c r="AB76" s="142"/>
      <c r="AE76" s="15"/>
    </row>
    <row r="77" spans="1:31">
      <c r="S77" s="150"/>
      <c r="T77" s="150"/>
      <c r="U77" s="150"/>
      <c r="V77" s="150"/>
      <c r="X77" s="142"/>
      <c r="Z77" s="142"/>
      <c r="AB77" s="142"/>
    </row>
    <row r="78" spans="1:31">
      <c r="S78" s="150"/>
      <c r="T78" s="150"/>
      <c r="U78" s="150"/>
      <c r="V78" s="150"/>
      <c r="W78" s="142"/>
      <c r="X78" s="142"/>
      <c r="Z78" s="142"/>
      <c r="AB78" s="135"/>
      <c r="AC78" s="135"/>
      <c r="AE78" s="15"/>
    </row>
    <row r="79" spans="1:31">
      <c r="S79" s="150"/>
      <c r="T79" s="150"/>
      <c r="U79" s="150"/>
      <c r="V79" s="150"/>
      <c r="X79" s="142"/>
      <c r="Z79" s="142"/>
      <c r="AB79" s="135"/>
      <c r="AC79" s="135"/>
    </row>
    <row r="80" spans="1:31">
      <c r="S80" s="150"/>
      <c r="T80" s="150"/>
      <c r="U80" s="150"/>
      <c r="V80" s="150"/>
    </row>
    <row r="81" spans="4:25">
      <c r="Y81" s="24"/>
    </row>
    <row r="83" spans="4:25" ht="15.75">
      <c r="D83" s="234"/>
    </row>
    <row r="88" spans="4:25">
      <c r="W88" s="142"/>
    </row>
    <row r="166" spans="18:18">
      <c r="R166" t="s">
        <v>492</v>
      </c>
    </row>
  </sheetData>
  <customSheetViews>
    <customSheetView guid="{3336704C-C86D-41A0-9B04-03A25221C3F1}" scale="87" colorId="22" showPageBreaks="1" printArea="1" showRuler="0">
      <selection activeCell="P7" sqref="P7"/>
      <pageMargins left="0.5" right="0.5" top="0.5" bottom="0.55000000000000004" header="0.5" footer="0.5"/>
      <pageSetup scale="60" fitToWidth="2" orientation="portrait" r:id="rId1"/>
      <headerFooter alignWithMargins="0"/>
    </customSheetView>
    <customSheetView guid="{186A0260-DB8C-42F6-ADCE-9C35D9933D5B}" scale="87" colorId="22" showRuler="0">
      <selection activeCell="P7" sqref="P7"/>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topLeftCell="A5">
      <selection activeCell="J17" sqref="J17"/>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K62">
      <selection activeCell="Q74" sqref="A1:Q74"/>
      <pageMargins left="0.5" right="0.5" top="0.5" bottom="0.55000000000000004" header="0.5" footer="0.5"/>
      <pageSetup scale="60" fitToWidth="2" orientation="portrait" r:id="rId4"/>
      <headerFooter alignWithMargins="0"/>
    </customSheetView>
    <customSheetView guid="{56D44596-4A75-4B45-B852-2389F2F06E07}" scale="87" colorId="22" showRuler="0" topLeftCell="K62">
      <selection activeCell="Q74" sqref="A1:Q74"/>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selection activeCell="P7" sqref="P7"/>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transitionEntry="1"/>
  <dimension ref="A3:AE166"/>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4"/>
      <c r="F9" t="s">
        <v>205</v>
      </c>
      <c r="P9" s="6"/>
    </row>
    <row r="10" spans="1:27">
      <c r="A10" s="7"/>
      <c r="B10" s="8"/>
      <c r="C10" s="8"/>
      <c r="D10" s="8"/>
      <c r="E10" s="8"/>
      <c r="F10" s="8"/>
      <c r="G10" s="8"/>
      <c r="H10" s="8"/>
      <c r="I10" s="8"/>
      <c r="J10" s="8"/>
      <c r="K10" s="8"/>
      <c r="L10" s="8"/>
      <c r="M10" s="8"/>
      <c r="N10" s="8"/>
      <c r="O10" s="8"/>
      <c r="P10" s="9"/>
    </row>
    <row r="11" spans="1:27">
      <c r="A11" s="4"/>
      <c r="P11" s="6"/>
    </row>
    <row r="12" spans="1:27">
      <c r="A12" s="4"/>
      <c r="B12" s="17" t="s">
        <v>206</v>
      </c>
      <c r="J12" s="17" t="s">
        <v>207</v>
      </c>
      <c r="P12" s="6"/>
      <c r="AA12" s="142"/>
    </row>
    <row r="13" spans="1:27">
      <c r="A13" s="4"/>
      <c r="B13" t="s">
        <v>208</v>
      </c>
      <c r="J13" t="s">
        <v>209</v>
      </c>
      <c r="P13" s="6"/>
    </row>
    <row r="14" spans="1:27">
      <c r="A14" s="4"/>
      <c r="B14" s="17"/>
      <c r="P14" s="6"/>
    </row>
    <row r="15" spans="1:27">
      <c r="A15" s="4"/>
      <c r="B15" s="17" t="s">
        <v>210</v>
      </c>
      <c r="J15" s="17"/>
      <c r="P15" s="6"/>
    </row>
    <row r="16" spans="1:27">
      <c r="A16" s="4"/>
      <c r="B16" t="s">
        <v>197</v>
      </c>
      <c r="P16" s="6"/>
    </row>
    <row r="17" spans="1:31">
      <c r="A17" s="4"/>
      <c r="P17" s="6"/>
    </row>
    <row r="18" spans="1:31">
      <c r="A18" s="7"/>
      <c r="B18" s="8"/>
      <c r="C18" s="8"/>
      <c r="D18" s="8"/>
      <c r="E18" s="8"/>
      <c r="F18" s="8"/>
      <c r="G18" s="8"/>
      <c r="H18" s="8"/>
      <c r="I18" s="8"/>
      <c r="J18" s="8"/>
      <c r="K18" s="8"/>
      <c r="L18" s="8"/>
      <c r="M18" s="8"/>
      <c r="N18" s="8"/>
      <c r="O18" s="8"/>
      <c r="P18" s="9"/>
    </row>
    <row r="19" spans="1:31">
      <c r="A19" s="4"/>
      <c r="C19" s="4"/>
      <c r="I19" s="283"/>
      <c r="J19" s="283"/>
      <c r="N19" s="3"/>
      <c r="P19" s="6"/>
      <c r="U19" s="142"/>
      <c r="V19" s="142"/>
      <c r="W19" s="142"/>
      <c r="X19" s="142"/>
      <c r="Z19" s="142"/>
      <c r="AB19" s="142"/>
    </row>
    <row r="20" spans="1:31">
      <c r="A20" s="4"/>
      <c r="C20" s="4"/>
      <c r="I20" s="36"/>
      <c r="J20" s="36"/>
      <c r="K20" s="31"/>
      <c r="L20" s="31"/>
      <c r="M20" s="31"/>
      <c r="N20" s="33"/>
      <c r="P20" s="34"/>
      <c r="V20" s="142"/>
      <c r="W20" s="142"/>
      <c r="X20" s="142"/>
      <c r="Z20" s="142"/>
      <c r="AB20" s="142"/>
    </row>
    <row r="21" spans="1:31">
      <c r="A21" s="4"/>
      <c r="C21" s="4"/>
      <c r="I21" s="36"/>
      <c r="J21" s="36"/>
      <c r="K21" s="444"/>
      <c r="L21" s="444" t="s">
        <v>211</v>
      </c>
      <c r="M21" s="444"/>
      <c r="N21" s="748"/>
      <c r="P21" s="34"/>
      <c r="V21" s="142"/>
      <c r="X21" s="142"/>
      <c r="Z21" s="142"/>
      <c r="AB21" s="142"/>
    </row>
    <row r="22" spans="1:31">
      <c r="A22" s="4"/>
      <c r="C22" s="4"/>
      <c r="I22" s="286" t="s">
        <v>1015</v>
      </c>
      <c r="J22" s="36"/>
      <c r="L22" s="326"/>
      <c r="N22" s="34"/>
      <c r="P22" s="34" t="s">
        <v>1015</v>
      </c>
      <c r="V22" s="142"/>
      <c r="X22" s="142"/>
      <c r="Z22" s="142"/>
      <c r="AB22" s="142"/>
    </row>
    <row r="23" spans="1:31">
      <c r="A23" s="4"/>
      <c r="B23" s="24" t="s">
        <v>752</v>
      </c>
      <c r="C23" s="4"/>
      <c r="E23" s="31" t="s">
        <v>212</v>
      </c>
      <c r="F23" s="31"/>
      <c r="I23" s="286" t="s">
        <v>200</v>
      </c>
      <c r="J23" s="36"/>
      <c r="L23" s="34" t="s">
        <v>1576</v>
      </c>
      <c r="N23" s="34"/>
      <c r="P23" s="34" t="s">
        <v>1019</v>
      </c>
      <c r="V23" s="142"/>
      <c r="X23" s="142"/>
      <c r="Z23" s="142"/>
      <c r="AB23" s="142"/>
    </row>
    <row r="24" spans="1:31">
      <c r="A24" s="7"/>
      <c r="B24" s="8" t="s">
        <v>753</v>
      </c>
      <c r="C24" s="7"/>
      <c r="D24" s="8"/>
      <c r="E24" s="444" t="s">
        <v>213</v>
      </c>
      <c r="F24" s="444"/>
      <c r="G24" s="8"/>
      <c r="H24" s="8"/>
      <c r="I24" s="750" t="s">
        <v>202</v>
      </c>
      <c r="J24" s="750" t="s">
        <v>203</v>
      </c>
      <c r="K24" s="8"/>
      <c r="L24" s="446" t="s">
        <v>204</v>
      </c>
      <c r="M24" s="8"/>
      <c r="N24" s="446" t="s">
        <v>1687</v>
      </c>
      <c r="O24" s="8"/>
      <c r="P24" s="446"/>
      <c r="U24" s="142"/>
      <c r="V24" s="142"/>
      <c r="W24" s="142"/>
      <c r="X24" s="142"/>
      <c r="Z24" s="142"/>
      <c r="AB24" s="142"/>
    </row>
    <row r="25" spans="1:31">
      <c r="A25" s="4"/>
      <c r="C25" s="4"/>
      <c r="I25" s="36"/>
      <c r="J25" s="36"/>
      <c r="L25" s="6"/>
      <c r="N25" s="34"/>
      <c r="P25" s="34"/>
      <c r="V25" s="142"/>
      <c r="X25" s="142"/>
      <c r="Z25" s="142"/>
      <c r="AB25" s="142"/>
    </row>
    <row r="26" spans="1:31">
      <c r="A26" s="4"/>
      <c r="C26" s="4"/>
      <c r="I26" s="36"/>
      <c r="J26" s="36"/>
      <c r="L26" s="6"/>
      <c r="N26" s="6"/>
      <c r="P26" s="6"/>
      <c r="U26" s="142"/>
      <c r="V26" s="142"/>
      <c r="X26" s="142"/>
      <c r="Z26" s="142"/>
      <c r="AB26" s="142"/>
    </row>
    <row r="27" spans="1:31">
      <c r="A27" s="7"/>
      <c r="B27" s="8"/>
      <c r="C27" s="7"/>
      <c r="D27" s="8"/>
      <c r="E27" s="444" t="s">
        <v>1889</v>
      </c>
      <c r="F27" s="444"/>
      <c r="G27" s="8"/>
      <c r="H27" s="8"/>
      <c r="I27" s="750" t="s">
        <v>2508</v>
      </c>
      <c r="J27" s="750" t="s">
        <v>675</v>
      </c>
      <c r="K27" s="8"/>
      <c r="L27" s="446" t="s">
        <v>741</v>
      </c>
      <c r="M27" s="8"/>
      <c r="N27" s="533" t="s">
        <v>2507</v>
      </c>
      <c r="O27" s="8"/>
      <c r="P27" s="533" t="s">
        <v>1580</v>
      </c>
    </row>
    <row r="28" spans="1:31">
      <c r="A28" s="7"/>
      <c r="B28" s="294"/>
      <c r="C28" s="293"/>
      <c r="D28" s="294"/>
      <c r="E28" s="294"/>
      <c r="F28" s="294"/>
      <c r="G28" s="294"/>
      <c r="H28" s="294"/>
      <c r="I28" s="327"/>
      <c r="J28" s="327"/>
      <c r="K28" s="294"/>
      <c r="L28" s="295"/>
      <c r="M28" s="294"/>
      <c r="N28" s="295"/>
      <c r="O28" s="294"/>
      <c r="P28" s="295"/>
      <c r="X28" s="142"/>
      <c r="AB28" s="142"/>
    </row>
    <row r="29" spans="1:31">
      <c r="A29" s="4"/>
      <c r="B29" s="15" t="s">
        <v>676</v>
      </c>
      <c r="C29" s="4"/>
      <c r="I29" s="751"/>
      <c r="J29" s="751"/>
      <c r="L29" s="6"/>
      <c r="N29" s="6"/>
      <c r="P29" s="6"/>
      <c r="U29" s="31"/>
      <c r="V29" s="213"/>
      <c r="W29" s="31"/>
      <c r="X29" s="142"/>
      <c r="Y29" s="31"/>
      <c r="Z29" s="213"/>
      <c r="AA29" s="31"/>
      <c r="AB29" s="142"/>
    </row>
    <row r="30" spans="1:31">
      <c r="A30" s="4"/>
      <c r="B30" s="15" t="s">
        <v>677</v>
      </c>
      <c r="C30" s="4"/>
      <c r="I30" s="36"/>
      <c r="J30" s="36"/>
      <c r="L30" s="34"/>
      <c r="N30" s="34"/>
      <c r="P30" s="206"/>
      <c r="U30" s="142"/>
      <c r="V30" s="142"/>
      <c r="W30" s="142"/>
      <c r="X30" s="142"/>
      <c r="AB30" s="142"/>
      <c r="AC30" s="24"/>
    </row>
    <row r="31" spans="1:31">
      <c r="A31" s="4"/>
      <c r="B31" s="15" t="s">
        <v>678</v>
      </c>
      <c r="C31" s="4"/>
      <c r="I31" s="36"/>
      <c r="J31" s="36"/>
      <c r="L31" s="34"/>
      <c r="N31" s="34"/>
      <c r="P31" s="206"/>
      <c r="U31" s="142"/>
      <c r="V31" s="142"/>
      <c r="W31" s="142"/>
      <c r="X31" s="142"/>
      <c r="Z31" s="142"/>
      <c r="AB31" s="142"/>
      <c r="AC31" s="24"/>
    </row>
    <row r="32" spans="1:31">
      <c r="A32" s="4"/>
      <c r="B32" s="15" t="s">
        <v>679</v>
      </c>
      <c r="C32" s="4"/>
      <c r="I32" s="36"/>
      <c r="J32" s="36"/>
      <c r="L32" s="209"/>
      <c r="N32" s="34"/>
      <c r="P32" s="206"/>
      <c r="V32" s="142"/>
      <c r="W32" s="142"/>
      <c r="X32" s="142"/>
      <c r="Y32" s="24"/>
      <c r="Z32" s="142"/>
      <c r="AB32" s="142"/>
      <c r="AC32" s="24"/>
      <c r="AE32" s="24"/>
    </row>
    <row r="33" spans="1:31">
      <c r="A33" s="4"/>
      <c r="B33" s="15" t="s">
        <v>680</v>
      </c>
      <c r="C33" s="4"/>
      <c r="I33" s="36"/>
      <c r="J33" s="36"/>
      <c r="L33" s="34"/>
      <c r="N33" s="34"/>
      <c r="P33" s="300"/>
      <c r="U33" s="222"/>
      <c r="V33" s="142"/>
      <c r="W33" s="222"/>
      <c r="X33" s="142"/>
      <c r="Y33" s="222"/>
      <c r="Z33" s="142"/>
      <c r="AA33" s="24"/>
      <c r="AB33" s="142"/>
      <c r="AC33" s="222"/>
    </row>
    <row r="34" spans="1:31">
      <c r="A34" s="4"/>
      <c r="B34" s="15" t="s">
        <v>681</v>
      </c>
      <c r="C34" s="4"/>
      <c r="I34" s="36"/>
      <c r="J34" s="36"/>
      <c r="L34" s="6"/>
      <c r="N34" s="6"/>
      <c r="P34" s="300"/>
      <c r="U34" s="222"/>
      <c r="V34" s="142"/>
      <c r="W34" s="142"/>
      <c r="X34" s="142"/>
      <c r="Y34" s="222"/>
      <c r="Z34" s="142"/>
      <c r="AA34" s="222"/>
      <c r="AB34" s="142"/>
      <c r="AC34" s="222"/>
    </row>
    <row r="35" spans="1:31">
      <c r="A35" s="4"/>
      <c r="B35" s="15" t="s">
        <v>682</v>
      </c>
      <c r="C35" s="4"/>
      <c r="I35" s="36"/>
      <c r="J35" s="36"/>
      <c r="L35" s="6"/>
      <c r="N35" s="6"/>
      <c r="P35" s="300"/>
      <c r="U35" s="142"/>
      <c r="V35" s="142"/>
      <c r="W35" s="142"/>
      <c r="X35" s="142"/>
      <c r="Y35" s="142"/>
      <c r="Z35" s="142"/>
      <c r="AA35" s="142"/>
      <c r="AB35" s="142"/>
      <c r="AC35" s="142"/>
    </row>
    <row r="36" spans="1:31">
      <c r="A36" s="4"/>
      <c r="B36" s="15" t="s">
        <v>683</v>
      </c>
      <c r="C36" s="4"/>
      <c r="I36" s="36"/>
      <c r="J36" s="36"/>
      <c r="L36" s="6"/>
      <c r="N36" s="6"/>
      <c r="P36" s="301"/>
      <c r="U36" s="222"/>
      <c r="V36" s="142"/>
      <c r="W36" s="222"/>
      <c r="X36" s="142"/>
      <c r="Y36" s="24"/>
      <c r="Z36" s="142"/>
      <c r="AA36" s="24"/>
      <c r="AB36" s="142"/>
      <c r="AC36" s="24"/>
    </row>
    <row r="37" spans="1:31">
      <c r="A37" s="4"/>
      <c r="B37" s="15" t="s">
        <v>684</v>
      </c>
      <c r="C37" s="4"/>
      <c r="I37" s="36"/>
      <c r="J37" s="36"/>
      <c r="L37" s="6"/>
      <c r="N37" s="6"/>
      <c r="P37" s="301"/>
      <c r="V37" s="142"/>
      <c r="X37" s="142"/>
      <c r="Z37" s="142"/>
      <c r="AB37" s="142"/>
    </row>
    <row r="38" spans="1:31">
      <c r="A38" s="4"/>
      <c r="B38" s="15" t="s">
        <v>685</v>
      </c>
      <c r="C38" s="4"/>
      <c r="I38" s="36"/>
      <c r="J38" s="36"/>
      <c r="L38" s="6"/>
      <c r="N38" s="6"/>
      <c r="P38" s="301"/>
      <c r="V38" s="142"/>
      <c r="X38" s="142"/>
      <c r="Y38" s="142"/>
      <c r="Z38" s="142"/>
      <c r="AA38" s="142"/>
      <c r="AB38" s="142"/>
      <c r="AC38" s="142"/>
      <c r="AE38" s="15"/>
    </row>
    <row r="39" spans="1:31">
      <c r="A39" s="4"/>
      <c r="B39" s="15" t="s">
        <v>686</v>
      </c>
      <c r="C39" s="4"/>
      <c r="I39" s="36"/>
      <c r="J39" s="36"/>
      <c r="L39" s="6"/>
      <c r="N39" s="6"/>
      <c r="P39" s="301"/>
      <c r="U39" s="223"/>
      <c r="V39" s="142"/>
      <c r="W39" s="224"/>
      <c r="X39" s="142"/>
      <c r="Y39" s="225"/>
      <c r="Z39" s="142"/>
      <c r="AB39" s="142"/>
      <c r="AE39" s="15"/>
    </row>
    <row r="40" spans="1:31">
      <c r="A40" s="4"/>
      <c r="B40" s="15" t="s">
        <v>687</v>
      </c>
      <c r="C40" s="4"/>
      <c r="I40" s="36"/>
      <c r="J40" s="36"/>
      <c r="L40" s="6"/>
      <c r="N40" s="6"/>
      <c r="P40" s="301"/>
      <c r="U40" s="223"/>
      <c r="V40" s="142"/>
      <c r="W40" s="224"/>
      <c r="X40" s="142"/>
      <c r="Z40" s="142"/>
      <c r="AB40" s="142"/>
      <c r="AE40" s="15"/>
    </row>
    <row r="41" spans="1:31">
      <c r="A41" s="4"/>
      <c r="B41" s="15" t="s">
        <v>688</v>
      </c>
      <c r="C41" s="4"/>
      <c r="I41" s="36"/>
      <c r="J41" s="36"/>
      <c r="L41" s="6"/>
      <c r="N41" s="6"/>
      <c r="P41" s="301"/>
      <c r="U41" s="223"/>
      <c r="V41" s="142"/>
      <c r="W41" s="226"/>
      <c r="X41" s="142"/>
      <c r="Y41" s="142"/>
      <c r="Z41" s="142"/>
      <c r="AA41" s="142"/>
      <c r="AB41" s="142"/>
      <c r="AC41" s="142"/>
      <c r="AE41" s="15"/>
    </row>
    <row r="42" spans="1:31">
      <c r="A42" s="4"/>
      <c r="B42" s="15" t="s">
        <v>689</v>
      </c>
      <c r="C42" s="4"/>
      <c r="I42" s="36"/>
      <c r="J42" s="36"/>
      <c r="L42" s="6"/>
      <c r="N42" s="6"/>
      <c r="P42" s="301"/>
      <c r="U42" s="223"/>
      <c r="V42" s="142"/>
      <c r="W42" s="225"/>
      <c r="X42" s="142"/>
      <c r="Z42" s="142"/>
      <c r="AB42" s="142"/>
      <c r="AE42" s="15"/>
    </row>
    <row r="43" spans="1:31">
      <c r="A43" s="4"/>
      <c r="B43" s="15" t="s">
        <v>690</v>
      </c>
      <c r="C43" s="4"/>
      <c r="I43" s="36"/>
      <c r="J43" s="36"/>
      <c r="L43" s="6"/>
      <c r="N43" s="6"/>
      <c r="P43" s="301"/>
      <c r="V43" s="142"/>
      <c r="W43" s="142"/>
      <c r="X43" s="142"/>
      <c r="Z43" s="142"/>
      <c r="AB43" s="142"/>
      <c r="AE43" s="15"/>
    </row>
    <row r="44" spans="1:31">
      <c r="A44" s="4"/>
      <c r="B44" s="15" t="s">
        <v>691</v>
      </c>
      <c r="C44" s="4"/>
      <c r="I44" s="36"/>
      <c r="J44" s="36"/>
      <c r="L44" s="6"/>
      <c r="N44" s="6"/>
      <c r="P44" s="301"/>
      <c r="U44" s="142"/>
      <c r="V44" s="142"/>
      <c r="W44" s="142"/>
      <c r="X44" s="142"/>
      <c r="Z44" s="142"/>
      <c r="AB44" s="142"/>
      <c r="AE44" s="15"/>
    </row>
    <row r="45" spans="1:31">
      <c r="A45" s="4"/>
      <c r="B45" s="15" t="s">
        <v>692</v>
      </c>
      <c r="C45" s="4"/>
      <c r="I45" s="36"/>
      <c r="J45" s="36"/>
      <c r="L45" s="6"/>
      <c r="N45" s="6"/>
      <c r="P45" s="301"/>
      <c r="V45" s="142"/>
      <c r="W45" s="142"/>
      <c r="X45" s="142"/>
      <c r="Y45" s="142"/>
      <c r="Z45" s="142"/>
      <c r="AA45" s="142"/>
      <c r="AB45" s="142"/>
      <c r="AC45" s="142"/>
      <c r="AE45" s="15"/>
    </row>
    <row r="46" spans="1:31">
      <c r="A46" s="4"/>
      <c r="B46" s="15" t="s">
        <v>693</v>
      </c>
      <c r="C46" s="4"/>
      <c r="I46" s="36"/>
      <c r="J46" s="36"/>
      <c r="L46" s="6"/>
      <c r="N46" s="6"/>
      <c r="P46" s="301"/>
      <c r="V46" s="142"/>
      <c r="X46" s="142"/>
      <c r="Z46" s="142"/>
      <c r="AB46" s="142"/>
      <c r="AE46" s="15"/>
    </row>
    <row r="47" spans="1:31">
      <c r="A47" s="4"/>
      <c r="B47" s="15" t="s">
        <v>694</v>
      </c>
      <c r="C47" s="4"/>
      <c r="I47" s="36"/>
      <c r="J47" s="36"/>
      <c r="L47" s="6"/>
      <c r="N47" s="6"/>
      <c r="P47" s="301"/>
      <c r="V47" s="142"/>
      <c r="X47" s="142"/>
      <c r="Z47" s="142"/>
      <c r="AB47" s="142"/>
      <c r="AE47" s="15"/>
    </row>
    <row r="48" spans="1:31">
      <c r="A48" s="4"/>
      <c r="B48" s="15" t="s">
        <v>695</v>
      </c>
      <c r="C48" s="4"/>
      <c r="I48" s="36"/>
      <c r="J48" s="36"/>
      <c r="L48" s="6"/>
      <c r="N48" s="6"/>
      <c r="P48" s="301"/>
      <c r="U48" s="142"/>
      <c r="V48" s="142"/>
      <c r="W48" s="142"/>
      <c r="X48" s="142"/>
      <c r="Z48" s="142"/>
      <c r="AB48" s="142"/>
      <c r="AE48" s="15"/>
    </row>
    <row r="49" spans="1:31">
      <c r="A49" s="4"/>
      <c r="B49" s="15" t="s">
        <v>696</v>
      </c>
      <c r="C49" s="4"/>
      <c r="I49" s="36"/>
      <c r="J49" s="36"/>
      <c r="L49" s="6"/>
      <c r="N49" s="6"/>
      <c r="P49" s="301"/>
      <c r="V49" s="142"/>
      <c r="W49" s="142"/>
      <c r="X49" s="142"/>
      <c r="Y49" s="142"/>
      <c r="Z49" s="142"/>
      <c r="AA49" s="142"/>
      <c r="AB49" s="142"/>
      <c r="AC49" s="142"/>
      <c r="AE49" s="15"/>
    </row>
    <row r="50" spans="1:31">
      <c r="A50" s="4"/>
      <c r="B50" s="15" t="s">
        <v>697</v>
      </c>
      <c r="C50" s="4"/>
      <c r="I50" s="36"/>
      <c r="J50" s="36"/>
      <c r="L50" s="6"/>
      <c r="N50" s="6"/>
      <c r="P50" s="301"/>
      <c r="V50" s="142"/>
      <c r="X50" s="142"/>
      <c r="Z50" s="142"/>
      <c r="AB50" s="142"/>
      <c r="AE50" s="15"/>
    </row>
    <row r="51" spans="1:31">
      <c r="A51" s="4"/>
      <c r="B51" s="15" t="s">
        <v>698</v>
      </c>
      <c r="C51" s="4"/>
      <c r="I51" s="36"/>
      <c r="J51" s="36"/>
      <c r="L51" s="6"/>
      <c r="N51" s="6"/>
      <c r="P51" s="301"/>
      <c r="V51" s="142"/>
      <c r="X51" s="142"/>
      <c r="Z51" s="142"/>
      <c r="AB51" s="142"/>
      <c r="AE51" s="15"/>
    </row>
    <row r="52" spans="1:31">
      <c r="A52" s="4"/>
      <c r="B52" s="15" t="s">
        <v>699</v>
      </c>
      <c r="C52" s="4"/>
      <c r="I52" s="36"/>
      <c r="J52" s="36"/>
      <c r="L52" s="6"/>
      <c r="N52" s="6"/>
      <c r="P52" s="301"/>
      <c r="U52" s="142"/>
      <c r="V52" s="142"/>
      <c r="W52" s="142"/>
      <c r="X52" s="142"/>
      <c r="Z52" s="142"/>
      <c r="AB52" s="142"/>
      <c r="AE52" s="15"/>
    </row>
    <row r="53" spans="1:31">
      <c r="A53" s="4"/>
      <c r="B53" s="15" t="s">
        <v>700</v>
      </c>
      <c r="C53" s="4"/>
      <c r="I53" s="36"/>
      <c r="J53" s="36"/>
      <c r="L53" s="6"/>
      <c r="N53" s="6"/>
      <c r="P53" s="301"/>
      <c r="X53" s="142"/>
      <c r="Z53" s="142"/>
      <c r="AB53" s="142"/>
      <c r="AE53" s="15"/>
    </row>
    <row r="54" spans="1:31">
      <c r="A54" s="4"/>
      <c r="B54" s="15" t="s">
        <v>701</v>
      </c>
      <c r="C54" s="4"/>
      <c r="I54" s="36"/>
      <c r="J54" s="36"/>
      <c r="L54" s="6"/>
      <c r="N54" s="6"/>
      <c r="P54" s="301"/>
      <c r="X54" s="142"/>
      <c r="Z54" s="142"/>
      <c r="AB54" s="142"/>
      <c r="AE54" s="15"/>
    </row>
    <row r="55" spans="1:31">
      <c r="A55" s="4"/>
      <c r="B55" s="15" t="s">
        <v>702</v>
      </c>
      <c r="C55" s="4"/>
      <c r="I55" s="36"/>
      <c r="J55" s="36"/>
      <c r="L55" s="6"/>
      <c r="N55" s="6"/>
      <c r="P55" s="301"/>
      <c r="X55" s="142"/>
      <c r="Z55" s="142"/>
      <c r="AB55" s="142"/>
      <c r="AE55" s="15"/>
    </row>
    <row r="56" spans="1:31">
      <c r="A56" s="4"/>
      <c r="B56" s="15" t="s">
        <v>703</v>
      </c>
      <c r="C56" s="4"/>
      <c r="I56" s="36"/>
      <c r="J56" s="36"/>
      <c r="L56" s="6"/>
      <c r="N56" s="6"/>
      <c r="P56" s="301"/>
      <c r="X56" s="142"/>
      <c r="Z56" s="142"/>
      <c r="AB56" s="142"/>
      <c r="AE56" s="15"/>
    </row>
    <row r="57" spans="1:31">
      <c r="A57" s="4"/>
      <c r="B57" s="15" t="s">
        <v>704</v>
      </c>
      <c r="C57" s="4"/>
      <c r="I57" s="36"/>
      <c r="J57" s="36"/>
      <c r="L57" s="6"/>
      <c r="N57" s="6"/>
      <c r="P57" s="301"/>
      <c r="X57" s="142"/>
      <c r="Z57" s="142"/>
      <c r="AB57" s="142"/>
      <c r="AE57" s="15"/>
    </row>
    <row r="58" spans="1:31">
      <c r="A58" s="4"/>
      <c r="B58" s="15" t="s">
        <v>705</v>
      </c>
      <c r="C58" s="4"/>
      <c r="I58" s="36"/>
      <c r="J58" s="36"/>
      <c r="L58" s="6"/>
      <c r="N58" s="6"/>
      <c r="P58" s="301"/>
      <c r="X58" s="142"/>
      <c r="Z58" s="142"/>
      <c r="AB58" s="142"/>
      <c r="AE58" s="15"/>
    </row>
    <row r="59" spans="1:31">
      <c r="A59" s="4"/>
      <c r="B59" s="15" t="s">
        <v>706</v>
      </c>
      <c r="C59" s="4"/>
      <c r="I59" s="36"/>
      <c r="J59" s="36"/>
      <c r="L59" s="6"/>
      <c r="N59" s="6"/>
      <c r="P59" s="301"/>
      <c r="X59" s="142"/>
      <c r="Z59" s="142"/>
      <c r="AB59" s="142"/>
      <c r="AE59" s="15"/>
    </row>
    <row r="60" spans="1:31">
      <c r="A60" s="4"/>
      <c r="B60" s="15" t="s">
        <v>707</v>
      </c>
      <c r="C60" s="4"/>
      <c r="I60" s="36"/>
      <c r="J60" s="36"/>
      <c r="L60" s="6"/>
      <c r="N60" s="6"/>
      <c r="P60" s="301"/>
      <c r="X60" s="142"/>
      <c r="Z60" s="142"/>
      <c r="AB60" s="142"/>
      <c r="AE60" s="15"/>
    </row>
    <row r="61" spans="1:31">
      <c r="A61" s="4"/>
      <c r="B61" s="15" t="s">
        <v>708</v>
      </c>
      <c r="C61" s="4"/>
      <c r="I61" s="36"/>
      <c r="J61" s="36"/>
      <c r="L61" s="6"/>
      <c r="N61" s="6"/>
      <c r="P61" s="301"/>
      <c r="U61" s="233"/>
      <c r="X61" s="142"/>
      <c r="Z61" s="142"/>
      <c r="AB61" s="142"/>
      <c r="AE61" s="15"/>
    </row>
    <row r="62" spans="1:31">
      <c r="A62" s="4"/>
      <c r="B62" s="15" t="s">
        <v>709</v>
      </c>
      <c r="C62" s="4"/>
      <c r="I62" s="36"/>
      <c r="J62" s="36"/>
      <c r="L62" s="6"/>
      <c r="N62" s="6"/>
      <c r="P62" s="301"/>
      <c r="U62" s="233"/>
      <c r="X62" s="142"/>
      <c r="Z62" s="142"/>
      <c r="AB62" s="142"/>
      <c r="AE62" s="15"/>
    </row>
    <row r="63" spans="1:31">
      <c r="A63" s="4"/>
      <c r="B63" s="15" t="s">
        <v>710</v>
      </c>
      <c r="C63" s="4"/>
      <c r="I63" s="36"/>
      <c r="J63" s="36"/>
      <c r="L63" s="6"/>
      <c r="N63" s="6"/>
      <c r="P63" s="301"/>
      <c r="U63" s="302"/>
      <c r="X63" s="142"/>
      <c r="Z63" s="142"/>
      <c r="AB63" s="142"/>
      <c r="AE63" s="15"/>
    </row>
    <row r="64" spans="1:31">
      <c r="A64" s="4"/>
      <c r="B64" s="15" t="s">
        <v>711</v>
      </c>
      <c r="C64" s="4"/>
      <c r="I64" s="36"/>
      <c r="J64" s="36"/>
      <c r="L64" s="6"/>
      <c r="N64" s="6"/>
      <c r="P64" s="301"/>
      <c r="X64" s="142"/>
      <c r="Z64" s="142"/>
      <c r="AB64" s="142"/>
      <c r="AE64" s="15"/>
    </row>
    <row r="65" spans="1:31">
      <c r="A65" s="4"/>
      <c r="B65" s="15">
        <v>37</v>
      </c>
      <c r="C65" s="4"/>
      <c r="I65" s="36"/>
      <c r="J65" s="36"/>
      <c r="L65" s="6"/>
      <c r="N65" s="6"/>
      <c r="P65" s="301"/>
      <c r="X65" s="142"/>
      <c r="Z65" s="142"/>
      <c r="AB65" s="142"/>
      <c r="AE65" s="15"/>
    </row>
    <row r="66" spans="1:31">
      <c r="A66" s="4"/>
      <c r="B66" s="15">
        <v>38</v>
      </c>
      <c r="C66" s="293"/>
      <c r="D66" s="294"/>
      <c r="E66" s="294"/>
      <c r="F66" s="294"/>
      <c r="G66" s="294"/>
      <c r="H66" s="294"/>
      <c r="I66" s="327"/>
      <c r="J66" s="327"/>
      <c r="K66" s="294"/>
      <c r="L66" s="295"/>
      <c r="M66" s="294"/>
      <c r="N66" s="295"/>
      <c r="O66" s="294"/>
      <c r="P66" s="305"/>
      <c r="X66" s="142"/>
      <c r="Z66" s="142"/>
      <c r="AB66" s="142"/>
      <c r="AE66" s="15"/>
    </row>
    <row r="67" spans="1:31">
      <c r="A67" s="4"/>
      <c r="B67" s="15">
        <v>39</v>
      </c>
      <c r="C67" s="4"/>
      <c r="D67" t="s">
        <v>214</v>
      </c>
      <c r="I67" s="36"/>
      <c r="J67" s="36"/>
      <c r="L67" s="6"/>
      <c r="N67" s="6"/>
      <c r="P67" s="301"/>
      <c r="X67" s="142"/>
      <c r="Z67" s="142"/>
      <c r="AB67" s="142"/>
      <c r="AE67" s="15"/>
    </row>
    <row r="68" spans="1:31">
      <c r="A68" s="7"/>
      <c r="B68" s="8"/>
      <c r="C68" s="7"/>
      <c r="D68" s="8"/>
      <c r="E68" s="8"/>
      <c r="F68" s="8"/>
      <c r="G68" s="8"/>
      <c r="H68" s="8"/>
      <c r="I68" s="285"/>
      <c r="J68" s="285"/>
      <c r="L68" s="6"/>
      <c r="M68" s="8"/>
      <c r="N68" s="9"/>
      <c r="O68" s="8"/>
      <c r="P68" s="188"/>
      <c r="X68" s="142"/>
      <c r="Z68" s="142"/>
      <c r="AB68" s="142"/>
      <c r="AE68" s="15"/>
    </row>
    <row r="69" spans="1:31">
      <c r="A69" s="4"/>
      <c r="B69" s="15">
        <v>40</v>
      </c>
      <c r="C69" s="4"/>
      <c r="I69" s="36"/>
      <c r="J69" s="36"/>
      <c r="K69" s="135"/>
      <c r="L69" s="752"/>
      <c r="M69" s="150"/>
      <c r="N69" s="328"/>
      <c r="P69" s="301">
        <f>SUM(P30:P67)</f>
        <v>0</v>
      </c>
      <c r="X69" s="142"/>
      <c r="Z69" s="142"/>
      <c r="AB69" s="142"/>
      <c r="AE69" s="15"/>
    </row>
    <row r="70" spans="1:31">
      <c r="A70" s="7"/>
      <c r="B70" s="8"/>
      <c r="C70" s="7"/>
      <c r="D70" s="8" t="s">
        <v>1571</v>
      </c>
      <c r="E70" s="8"/>
      <c r="F70" s="8"/>
      <c r="G70" s="8"/>
      <c r="H70" s="8"/>
      <c r="I70" s="285"/>
      <c r="J70" s="285"/>
      <c r="K70" s="135"/>
      <c r="L70" s="753"/>
      <c r="M70" s="253"/>
      <c r="N70" s="329"/>
      <c r="O70" s="8"/>
      <c r="P70" s="9"/>
      <c r="X70" s="142"/>
      <c r="Z70" s="142"/>
      <c r="AB70" s="142"/>
      <c r="AE70" s="15"/>
    </row>
    <row r="71" spans="1:31">
      <c r="X71" s="142"/>
      <c r="Z71" s="142"/>
      <c r="AB71" s="142"/>
      <c r="AE71" s="15"/>
    </row>
    <row r="72" spans="1:31">
      <c r="X72" s="142"/>
      <c r="Z72" s="142"/>
      <c r="AB72" s="142"/>
      <c r="AE72" s="15"/>
    </row>
    <row r="73" spans="1:31">
      <c r="I73" s="24"/>
      <c r="P73" s="15" t="s">
        <v>2330</v>
      </c>
      <c r="X73" s="142"/>
      <c r="Z73" s="142"/>
      <c r="AB73" s="142"/>
      <c r="AE73" s="15"/>
    </row>
    <row r="74" spans="1:31">
      <c r="P74" s="17"/>
      <c r="X74" s="142"/>
      <c r="Z74" s="142"/>
      <c r="AB74" s="142"/>
      <c r="AE74" s="15"/>
    </row>
    <row r="75" spans="1:31">
      <c r="X75" s="142"/>
      <c r="Z75" s="142"/>
      <c r="AB75" s="142"/>
      <c r="AE75" s="15"/>
    </row>
    <row r="76" spans="1:31">
      <c r="X76" s="142"/>
      <c r="Z76" s="142"/>
      <c r="AB76" s="142"/>
      <c r="AE76" s="15"/>
    </row>
    <row r="77" spans="1:31">
      <c r="S77" s="150"/>
      <c r="T77" s="150"/>
      <c r="U77" s="150"/>
      <c r="V77" s="150"/>
      <c r="X77" s="142"/>
      <c r="Z77" s="142"/>
      <c r="AB77" s="142"/>
    </row>
    <row r="78" spans="1:31">
      <c r="S78" s="150"/>
      <c r="T78" s="150"/>
      <c r="U78" s="150"/>
      <c r="V78" s="150"/>
      <c r="W78" s="142"/>
      <c r="X78" s="142"/>
      <c r="Z78" s="142"/>
      <c r="AB78" s="135"/>
      <c r="AC78" s="135"/>
      <c r="AE78" s="15"/>
    </row>
    <row r="79" spans="1:31">
      <c r="S79" s="150"/>
      <c r="T79" s="150"/>
      <c r="U79" s="150"/>
      <c r="V79" s="150"/>
      <c r="X79" s="142"/>
      <c r="Z79" s="142"/>
      <c r="AB79" s="135"/>
      <c r="AC79" s="135"/>
    </row>
    <row r="80" spans="1:31">
      <c r="S80" s="150"/>
      <c r="T80" s="150"/>
      <c r="U80" s="150"/>
      <c r="V80" s="150"/>
    </row>
    <row r="81" spans="4:25">
      <c r="Y81" s="24"/>
    </row>
    <row r="83" spans="4:25" ht="15.75">
      <c r="D83" s="234"/>
    </row>
    <row r="88" spans="4:25">
      <c r="W88" s="142"/>
    </row>
    <row r="166" spans="18:18">
      <c r="R166" t="s">
        <v>492</v>
      </c>
    </row>
  </sheetData>
  <customSheetViews>
    <customSheetView guid="{3336704C-C86D-41A0-9B04-03A25221C3F1}" scale="87" colorId="22" showPageBreaks="1" printArea="1" showRuler="0">
      <selection activeCell="P7" sqref="P7"/>
      <pageMargins left="0.5" right="0.5" top="0.5" bottom="0.55000000000000004" header="0.5" footer="0.5"/>
      <pageSetup scale="60" fitToWidth="2" orientation="portrait" r:id="rId1"/>
      <headerFooter alignWithMargins="0"/>
    </customSheetView>
    <customSheetView guid="{186A0260-DB8C-42F6-ADCE-9C35D9933D5B}" scale="87" colorId="22" showRuler="0" topLeftCell="A2">
      <selection activeCell="E5" sqref="E5"/>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selection activeCell="P7" sqref="P7"/>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K62">
      <selection activeCell="Q74" sqref="A1:Q74"/>
      <pageMargins left="0.5" right="0.5" top="0.5" bottom="0.55000000000000004" header="0.5" footer="0.5"/>
      <pageSetup scale="60" fitToWidth="2" orientation="portrait" r:id="rId4"/>
      <headerFooter alignWithMargins="0"/>
    </customSheetView>
    <customSheetView guid="{56D44596-4A75-4B45-B852-2389F2F06E07}" scale="87" colorId="22" showRuler="0" topLeftCell="K62">
      <selection activeCell="Q74" sqref="A1:Q74"/>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topLeftCell="A2">
      <selection activeCell="E5" sqref="E5"/>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ransitionEntry="1"/>
  <dimension ref="A3:AF164"/>
  <sheetViews>
    <sheetView defaultGridColor="0" colorId="22" zoomScale="87" workbookViewId="0">
      <selection activeCell="AC6" sqref="AC6"/>
    </sheetView>
  </sheetViews>
  <sheetFormatPr defaultColWidth="9.77734375" defaultRowHeight="15"/>
  <cols>
    <col min="1" max="1" width="1.77734375" customWidth="1"/>
    <col min="2" max="2" width="4.77734375" customWidth="1"/>
    <col min="3" max="3" width="1.77734375" customWidth="1"/>
    <col min="6" max="6" width="13.77734375" customWidth="1"/>
    <col min="7" max="7" width="1.777343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32">
      <c r="A3" s="8"/>
      <c r="B3" s="8"/>
      <c r="C3" s="8"/>
      <c r="D3" s="8"/>
      <c r="E3" s="8"/>
      <c r="F3" s="8"/>
      <c r="G3" s="8"/>
      <c r="H3" s="8"/>
      <c r="I3" s="8"/>
      <c r="J3" s="8"/>
      <c r="K3" s="8"/>
      <c r="L3" s="8"/>
      <c r="M3" s="8"/>
      <c r="N3" s="8"/>
      <c r="O3" s="8"/>
      <c r="P3" s="8"/>
      <c r="T3" s="8"/>
      <c r="U3" s="8"/>
      <c r="V3" s="8"/>
      <c r="W3" s="8"/>
      <c r="X3" s="8"/>
      <c r="Y3" s="8"/>
      <c r="Z3" s="8"/>
      <c r="AA3" s="8"/>
      <c r="AB3" s="8"/>
      <c r="AC3" s="8"/>
      <c r="AD3" s="8"/>
      <c r="AE3" s="8"/>
    </row>
    <row r="4" spans="1:32">
      <c r="A4" s="1"/>
      <c r="B4" s="2" t="s">
        <v>494</v>
      </c>
      <c r="C4" s="2"/>
      <c r="D4" s="2"/>
      <c r="E4" s="2"/>
      <c r="F4" s="3"/>
      <c r="G4" s="1"/>
      <c r="H4" s="2" t="s">
        <v>495</v>
      </c>
      <c r="I4" s="2"/>
      <c r="J4" s="3"/>
      <c r="K4" s="1"/>
      <c r="L4" s="2" t="s">
        <v>496</v>
      </c>
      <c r="M4" s="2"/>
      <c r="N4" s="3"/>
      <c r="O4" s="1"/>
      <c r="P4" s="3" t="s">
        <v>497</v>
      </c>
      <c r="T4" s="1"/>
      <c r="U4" s="2" t="s">
        <v>494</v>
      </c>
      <c r="V4" s="2"/>
      <c r="W4" s="1" t="s">
        <v>215</v>
      </c>
      <c r="X4" s="2"/>
      <c r="Y4" s="2"/>
      <c r="Z4" s="1"/>
      <c r="AA4" s="2" t="s">
        <v>496</v>
      </c>
      <c r="AB4" s="1"/>
      <c r="AC4" s="2" t="s">
        <v>497</v>
      </c>
      <c r="AD4" s="2"/>
      <c r="AE4" s="3"/>
      <c r="AF4" s="4"/>
    </row>
    <row r="5" spans="1:32">
      <c r="A5" s="4"/>
      <c r="F5" s="6"/>
      <c r="G5" s="4"/>
      <c r="H5" s="17" t="s">
        <v>498</v>
      </c>
      <c r="J5" s="6"/>
      <c r="K5" s="4"/>
      <c r="L5" t="s">
        <v>499</v>
      </c>
      <c r="N5" s="6"/>
      <c r="O5" s="4"/>
      <c r="P5" s="6"/>
      <c r="T5" s="4"/>
      <c r="W5" s="4" t="s">
        <v>216</v>
      </c>
      <c r="Z5" s="4"/>
      <c r="AA5" t="s">
        <v>499</v>
      </c>
      <c r="AB5" s="4"/>
      <c r="AE5" s="6"/>
      <c r="AF5" s="4"/>
    </row>
    <row r="6" spans="1:32">
      <c r="A6" s="4"/>
      <c r="B6" t="str">
        <f>'pg. 1'!$D$10</f>
        <v>[Utility Name]</v>
      </c>
      <c r="F6" s="6"/>
      <c r="G6" s="4"/>
      <c r="H6" t="s">
        <v>471</v>
      </c>
      <c r="J6" s="6"/>
      <c r="K6" s="4"/>
      <c r="L6" s="933" t="str">
        <f>'pg. 1'!$O$31</f>
        <v>03/30/2025</v>
      </c>
      <c r="M6" s="205"/>
      <c r="N6" s="6"/>
      <c r="O6" s="4"/>
      <c r="P6" s="18" t="str">
        <f>'pg. 1'!$M$10</f>
        <v xml:space="preserve">   December 31, 2024</v>
      </c>
      <c r="T6" s="4"/>
      <c r="U6" t="str">
        <f>'pg. 1'!$D$10</f>
        <v>[Utility Name]</v>
      </c>
      <c r="W6" s="4" t="s">
        <v>217</v>
      </c>
      <c r="Z6" s="4"/>
      <c r="AA6" t="str">
        <f>L6</f>
        <v>03/30/2025</v>
      </c>
      <c r="AB6" s="4"/>
      <c r="AC6" t="str">
        <f>P6</f>
        <v xml:space="preserve">   December 31, 2024</v>
      </c>
      <c r="AE6" s="6"/>
      <c r="AF6" s="4"/>
    </row>
    <row r="7" spans="1:32">
      <c r="A7" s="7"/>
      <c r="B7" s="8"/>
      <c r="C7" s="8"/>
      <c r="D7" s="8"/>
      <c r="E7" s="8"/>
      <c r="F7" s="9"/>
      <c r="G7" s="7"/>
      <c r="H7" s="8"/>
      <c r="I7" s="8"/>
      <c r="J7" s="9"/>
      <c r="K7" s="7"/>
      <c r="L7" s="8"/>
      <c r="M7" s="8"/>
      <c r="N7" s="9"/>
      <c r="O7" s="7"/>
      <c r="P7" s="9"/>
      <c r="T7" s="7"/>
      <c r="U7" s="8"/>
      <c r="V7" s="8"/>
      <c r="W7" s="7"/>
      <c r="X7" s="8"/>
      <c r="Y7" s="8"/>
      <c r="Z7" s="7"/>
      <c r="AA7" s="8"/>
      <c r="AB7" s="7"/>
      <c r="AC7" s="8"/>
      <c r="AD7" s="8"/>
      <c r="AE7" s="9"/>
      <c r="AF7" s="4"/>
    </row>
    <row r="8" spans="1:32">
      <c r="A8" s="4"/>
      <c r="P8" s="6"/>
      <c r="T8" s="4"/>
      <c r="AE8" s="6"/>
      <c r="AF8" s="4"/>
    </row>
    <row r="9" spans="1:32">
      <c r="A9" s="4"/>
      <c r="F9" t="s">
        <v>218</v>
      </c>
      <c r="P9" s="6"/>
      <c r="T9" s="4"/>
      <c r="U9" t="s">
        <v>219</v>
      </c>
      <c r="AE9" s="6"/>
      <c r="AF9" s="4"/>
    </row>
    <row r="10" spans="1:32">
      <c r="A10" s="7"/>
      <c r="B10" s="8"/>
      <c r="C10" s="8"/>
      <c r="D10" s="8"/>
      <c r="E10" s="8"/>
      <c r="F10" s="8"/>
      <c r="G10" s="8"/>
      <c r="H10" s="8"/>
      <c r="I10" s="8"/>
      <c r="J10" s="8"/>
      <c r="K10" s="8"/>
      <c r="L10" s="8"/>
      <c r="M10" s="8"/>
      <c r="N10" s="8"/>
      <c r="O10" s="8"/>
      <c r="P10" s="9"/>
      <c r="T10" s="7"/>
      <c r="U10" s="8"/>
      <c r="V10" s="8"/>
      <c r="W10" s="8"/>
      <c r="X10" s="8"/>
      <c r="Y10" s="8"/>
      <c r="Z10" s="8"/>
      <c r="AA10" s="8"/>
      <c r="AB10" s="8"/>
      <c r="AC10" s="8"/>
      <c r="AD10" s="8"/>
      <c r="AE10" s="9"/>
      <c r="AF10" s="4"/>
    </row>
    <row r="11" spans="1:32">
      <c r="A11" s="4"/>
      <c r="P11" s="6"/>
      <c r="T11" s="4"/>
      <c r="AA11" t="s">
        <v>1910</v>
      </c>
      <c r="AE11" s="6"/>
      <c r="AF11" s="4"/>
    </row>
    <row r="12" spans="1:32">
      <c r="A12" s="4"/>
      <c r="D12" t="s">
        <v>220</v>
      </c>
      <c r="J12" t="s">
        <v>221</v>
      </c>
      <c r="P12" s="6"/>
      <c r="T12" s="4"/>
      <c r="U12" t="s">
        <v>222</v>
      </c>
      <c r="AA12" s="142" t="s">
        <v>223</v>
      </c>
      <c r="AE12" s="6"/>
      <c r="AF12" s="4"/>
    </row>
    <row r="13" spans="1:32">
      <c r="A13" s="4"/>
      <c r="B13" t="s">
        <v>224</v>
      </c>
      <c r="J13" t="s">
        <v>225</v>
      </c>
      <c r="P13" s="6"/>
      <c r="T13" s="4"/>
      <c r="U13" t="s">
        <v>226</v>
      </c>
      <c r="AA13" t="s">
        <v>227</v>
      </c>
      <c r="AE13" s="6"/>
      <c r="AF13" s="4"/>
    </row>
    <row r="14" spans="1:32">
      <c r="A14" s="4"/>
      <c r="B14" t="s">
        <v>228</v>
      </c>
      <c r="J14" t="s">
        <v>229</v>
      </c>
      <c r="P14" s="6"/>
      <c r="T14" s="4"/>
      <c r="U14" t="s">
        <v>230</v>
      </c>
      <c r="AA14" t="s">
        <v>231</v>
      </c>
      <c r="AE14" s="6"/>
      <c r="AF14" s="4"/>
    </row>
    <row r="15" spans="1:32">
      <c r="A15" s="4"/>
      <c r="B15" t="s">
        <v>232</v>
      </c>
      <c r="J15" t="s">
        <v>233</v>
      </c>
      <c r="P15" s="6"/>
      <c r="T15" s="4"/>
      <c r="U15" t="s">
        <v>234</v>
      </c>
      <c r="AA15" t="s">
        <v>235</v>
      </c>
      <c r="AE15" s="6"/>
      <c r="AF15" s="4"/>
    </row>
    <row r="16" spans="1:32">
      <c r="A16" s="4"/>
      <c r="B16" t="s">
        <v>236</v>
      </c>
      <c r="J16" t="s">
        <v>237</v>
      </c>
      <c r="P16" s="6"/>
      <c r="T16" s="4"/>
      <c r="U16" t="s">
        <v>238</v>
      </c>
      <c r="AA16" t="s">
        <v>239</v>
      </c>
      <c r="AE16" s="6"/>
      <c r="AF16" s="4"/>
    </row>
    <row r="17" spans="1:32">
      <c r="A17" s="4"/>
      <c r="B17" t="s">
        <v>240</v>
      </c>
      <c r="J17" t="s">
        <v>241</v>
      </c>
      <c r="P17" s="6"/>
      <c r="T17" s="4"/>
      <c r="U17" t="s">
        <v>242</v>
      </c>
      <c r="AA17" t="s">
        <v>243</v>
      </c>
      <c r="AE17" s="6"/>
      <c r="AF17" s="4"/>
    </row>
    <row r="18" spans="1:32">
      <c r="A18" s="4"/>
      <c r="B18" t="s">
        <v>244</v>
      </c>
      <c r="J18" t="s">
        <v>245</v>
      </c>
      <c r="P18" s="6"/>
      <c r="T18" s="4"/>
      <c r="U18" t="s">
        <v>246</v>
      </c>
      <c r="AA18" t="s">
        <v>247</v>
      </c>
      <c r="AE18" s="6"/>
      <c r="AF18" s="4"/>
    </row>
    <row r="19" spans="1:32">
      <c r="A19" s="4"/>
      <c r="B19" t="s">
        <v>248</v>
      </c>
      <c r="J19" t="s">
        <v>249</v>
      </c>
      <c r="P19" s="6"/>
      <c r="T19" s="4"/>
      <c r="U19" s="142" t="s">
        <v>250</v>
      </c>
      <c r="V19" s="142"/>
      <c r="W19" s="142"/>
      <c r="X19" s="142"/>
      <c r="Z19" s="142"/>
      <c r="AA19" t="s">
        <v>251</v>
      </c>
      <c r="AB19" s="142"/>
      <c r="AE19" s="6"/>
      <c r="AF19" s="4"/>
    </row>
    <row r="20" spans="1:32">
      <c r="A20" s="4"/>
      <c r="B20" t="s">
        <v>252</v>
      </c>
      <c r="J20" t="s">
        <v>253</v>
      </c>
      <c r="P20" s="6"/>
      <c r="T20" s="4"/>
      <c r="U20" t="s">
        <v>254</v>
      </c>
      <c r="V20" s="142"/>
      <c r="W20" s="142"/>
      <c r="X20" s="142"/>
      <c r="Z20" s="142"/>
      <c r="AA20" t="s">
        <v>255</v>
      </c>
      <c r="AB20" s="142"/>
      <c r="AE20" s="6"/>
      <c r="AF20" s="4"/>
    </row>
    <row r="21" spans="1:32">
      <c r="A21" s="4"/>
      <c r="B21" t="s">
        <v>256</v>
      </c>
      <c r="J21" t="s">
        <v>257</v>
      </c>
      <c r="P21" s="6"/>
      <c r="T21" s="4"/>
      <c r="U21" t="s">
        <v>258</v>
      </c>
      <c r="V21" s="142"/>
      <c r="X21" s="142"/>
      <c r="Z21" s="142"/>
      <c r="AA21" t="s">
        <v>259</v>
      </c>
      <c r="AB21" s="142"/>
      <c r="AE21" s="6"/>
      <c r="AF21" s="4"/>
    </row>
    <row r="22" spans="1:32">
      <c r="A22" s="4"/>
      <c r="B22" t="s">
        <v>260</v>
      </c>
      <c r="J22" t="s">
        <v>261</v>
      </c>
      <c r="P22" s="6"/>
      <c r="T22" s="4"/>
      <c r="U22" t="s">
        <v>262</v>
      </c>
      <c r="V22" s="142"/>
      <c r="X22" s="142"/>
      <c r="Z22" s="142"/>
      <c r="AA22" t="s">
        <v>263</v>
      </c>
      <c r="AB22" s="142"/>
      <c r="AE22" s="6"/>
      <c r="AF22" s="4"/>
    </row>
    <row r="23" spans="1:32">
      <c r="A23" s="4"/>
      <c r="P23" s="6"/>
      <c r="T23" s="4"/>
      <c r="U23" t="s">
        <v>264</v>
      </c>
      <c r="V23" s="142"/>
      <c r="X23" s="142"/>
      <c r="Z23" s="142"/>
      <c r="AA23" t="s">
        <v>265</v>
      </c>
      <c r="AB23" s="142"/>
      <c r="AE23" s="6"/>
      <c r="AF23" s="4"/>
    </row>
    <row r="24" spans="1:32">
      <c r="A24" s="4"/>
      <c r="P24" s="6"/>
      <c r="T24" s="4"/>
      <c r="U24" s="142" t="s">
        <v>266</v>
      </c>
      <c r="V24" s="142"/>
      <c r="W24" s="142"/>
      <c r="X24" s="142"/>
      <c r="Z24" s="142"/>
      <c r="AA24" t="s">
        <v>267</v>
      </c>
      <c r="AB24" s="142"/>
      <c r="AE24" s="6"/>
      <c r="AF24" s="4"/>
    </row>
    <row r="25" spans="1:32">
      <c r="A25" s="4"/>
      <c r="P25" s="6"/>
      <c r="T25" s="4"/>
      <c r="U25" t="s">
        <v>268</v>
      </c>
      <c r="V25" s="142"/>
      <c r="X25" s="142"/>
      <c r="Z25" s="142"/>
      <c r="AA25" t="s">
        <v>269</v>
      </c>
      <c r="AB25" s="142"/>
      <c r="AE25" s="6"/>
      <c r="AF25" s="4"/>
    </row>
    <row r="26" spans="1:32">
      <c r="A26" s="4"/>
      <c r="P26" s="6"/>
      <c r="T26" s="4"/>
      <c r="U26" s="142"/>
      <c r="V26" s="142"/>
      <c r="X26" s="142"/>
      <c r="Z26" s="142"/>
      <c r="AB26" s="142"/>
      <c r="AE26" s="6"/>
      <c r="AF26" s="4"/>
    </row>
    <row r="27" spans="1:32">
      <c r="A27" s="7"/>
      <c r="B27" s="8"/>
      <c r="C27" s="8"/>
      <c r="D27" s="8"/>
      <c r="E27" s="8"/>
      <c r="F27" s="8"/>
      <c r="G27" s="8"/>
      <c r="H27" s="8"/>
      <c r="I27" s="8"/>
      <c r="J27" s="8"/>
      <c r="K27" s="8"/>
      <c r="L27" s="8"/>
      <c r="M27" s="8"/>
      <c r="N27" s="8"/>
      <c r="O27" s="8"/>
      <c r="P27" s="9"/>
      <c r="T27" s="7"/>
      <c r="U27" s="8"/>
      <c r="V27" s="8"/>
      <c r="W27" s="8"/>
      <c r="X27" s="8"/>
      <c r="Y27" s="8"/>
      <c r="Z27" s="8"/>
      <c r="AA27" s="8"/>
      <c r="AB27" s="8"/>
      <c r="AC27" s="8"/>
      <c r="AD27" s="8"/>
      <c r="AE27" s="9"/>
      <c r="AF27" s="4"/>
    </row>
    <row r="28" spans="1:32">
      <c r="A28" s="4"/>
      <c r="C28" s="4"/>
      <c r="K28" s="4"/>
      <c r="M28" s="4"/>
      <c r="O28" s="4"/>
      <c r="P28" s="6"/>
      <c r="T28" s="4"/>
      <c r="X28" s="144"/>
      <c r="AB28" s="144"/>
      <c r="AD28" s="4"/>
      <c r="AE28" s="6"/>
      <c r="AF28" s="4"/>
    </row>
    <row r="29" spans="1:32">
      <c r="A29" s="4"/>
      <c r="C29" s="4"/>
      <c r="K29" s="4"/>
      <c r="M29" s="4"/>
      <c r="O29" s="4"/>
      <c r="P29" s="34" t="s">
        <v>270</v>
      </c>
      <c r="T29" s="4"/>
      <c r="U29" s="31" t="s">
        <v>271</v>
      </c>
      <c r="V29" s="213"/>
      <c r="W29" s="31"/>
      <c r="X29" s="144"/>
      <c r="Y29" s="31" t="s">
        <v>272</v>
      </c>
      <c r="Z29" s="213"/>
      <c r="AA29" s="31"/>
      <c r="AB29" s="144"/>
      <c r="AD29" s="4"/>
      <c r="AE29" s="6"/>
      <c r="AF29" s="4"/>
    </row>
    <row r="30" spans="1:32">
      <c r="A30" s="4"/>
      <c r="C30" s="4"/>
      <c r="K30" s="4"/>
      <c r="M30" s="4"/>
      <c r="O30" s="4"/>
      <c r="P30" s="34" t="s">
        <v>273</v>
      </c>
      <c r="T30" s="7"/>
      <c r="U30" s="146"/>
      <c r="V30" s="146"/>
      <c r="W30" s="146"/>
      <c r="X30" s="147"/>
      <c r="Y30" s="8"/>
      <c r="Z30" s="8"/>
      <c r="AA30" s="8"/>
      <c r="AB30" s="144"/>
      <c r="AC30" s="24" t="s">
        <v>274</v>
      </c>
      <c r="AD30" s="4"/>
      <c r="AE30" s="6"/>
      <c r="AF30" s="4"/>
    </row>
    <row r="31" spans="1:32">
      <c r="A31" s="4"/>
      <c r="C31" s="4"/>
      <c r="K31" s="4"/>
      <c r="L31" s="24" t="s">
        <v>275</v>
      </c>
      <c r="M31" s="4"/>
      <c r="N31" s="24" t="s">
        <v>276</v>
      </c>
      <c r="O31" s="4"/>
      <c r="P31" s="34" t="s">
        <v>277</v>
      </c>
      <c r="T31" s="4"/>
      <c r="U31" s="142"/>
      <c r="V31" s="144"/>
      <c r="W31" s="142"/>
      <c r="X31" s="144"/>
      <c r="Z31" s="144"/>
      <c r="AB31" s="144"/>
      <c r="AC31" s="24" t="s">
        <v>278</v>
      </c>
      <c r="AD31" s="4"/>
      <c r="AE31" s="6"/>
      <c r="AF31" s="4"/>
    </row>
    <row r="32" spans="1:32">
      <c r="A32" s="4"/>
      <c r="B32" s="24" t="s">
        <v>752</v>
      </c>
      <c r="C32" s="4"/>
      <c r="E32" t="s">
        <v>279</v>
      </c>
      <c r="K32" s="4"/>
      <c r="L32" s="24" t="s">
        <v>276</v>
      </c>
      <c r="M32" s="4"/>
      <c r="N32" s="24" t="s">
        <v>280</v>
      </c>
      <c r="O32" s="4"/>
      <c r="P32" s="34" t="s">
        <v>281</v>
      </c>
      <c r="T32" s="4"/>
      <c r="V32" s="144"/>
      <c r="W32" s="142"/>
      <c r="X32" s="144"/>
      <c r="Y32" s="24" t="s">
        <v>282</v>
      </c>
      <c r="Z32" s="144"/>
      <c r="AB32" s="144"/>
      <c r="AC32" s="24" t="s">
        <v>283</v>
      </c>
      <c r="AD32" s="4"/>
      <c r="AE32" s="34" t="s">
        <v>752</v>
      </c>
      <c r="AF32" s="4"/>
    </row>
    <row r="33" spans="1:32">
      <c r="A33" s="4"/>
      <c r="B33" t="s">
        <v>753</v>
      </c>
      <c r="C33" s="4"/>
      <c r="F33" t="s">
        <v>284</v>
      </c>
      <c r="K33" s="4"/>
      <c r="L33" s="24" t="s">
        <v>280</v>
      </c>
      <c r="M33" s="4"/>
      <c r="N33" s="24" t="s">
        <v>285</v>
      </c>
      <c r="O33" s="4"/>
      <c r="P33" s="34" t="s">
        <v>286</v>
      </c>
      <c r="T33" s="4"/>
      <c r="U33" s="222" t="s">
        <v>287</v>
      </c>
      <c r="V33" s="144"/>
      <c r="W33" s="222" t="s">
        <v>1687</v>
      </c>
      <c r="X33" s="144"/>
      <c r="Y33" s="222" t="s">
        <v>288</v>
      </c>
      <c r="Z33" s="144"/>
      <c r="AA33" s="24" t="s">
        <v>289</v>
      </c>
      <c r="AB33" s="144"/>
      <c r="AC33" s="222" t="s">
        <v>290</v>
      </c>
      <c r="AD33" s="4"/>
      <c r="AE33" s="6" t="s">
        <v>753</v>
      </c>
      <c r="AF33" s="4"/>
    </row>
    <row r="34" spans="1:32">
      <c r="A34" s="4"/>
      <c r="C34" s="4"/>
      <c r="K34" s="4"/>
      <c r="L34" s="24" t="s">
        <v>291</v>
      </c>
      <c r="M34" s="4"/>
      <c r="O34" s="4"/>
      <c r="P34" s="34" t="s">
        <v>292</v>
      </c>
      <c r="T34" s="4"/>
      <c r="U34" s="222" t="s">
        <v>293</v>
      </c>
      <c r="V34" s="144"/>
      <c r="W34" s="142"/>
      <c r="X34" s="144"/>
      <c r="Y34" s="222" t="s">
        <v>294</v>
      </c>
      <c r="Z34" s="144"/>
      <c r="AA34" s="222" t="s">
        <v>295</v>
      </c>
      <c r="AB34" s="144"/>
      <c r="AC34" s="222" t="s">
        <v>738</v>
      </c>
      <c r="AD34" s="4"/>
      <c r="AE34" s="6"/>
      <c r="AF34" s="4"/>
    </row>
    <row r="35" spans="1:32">
      <c r="A35" s="4"/>
      <c r="C35" s="4"/>
      <c r="K35" s="4"/>
      <c r="M35" s="4"/>
      <c r="O35" s="4"/>
      <c r="P35" s="6"/>
      <c r="T35" s="4"/>
      <c r="U35" s="142"/>
      <c r="V35" s="144"/>
      <c r="W35" s="142"/>
      <c r="X35" s="144"/>
      <c r="Y35" s="142"/>
      <c r="Z35" s="144"/>
      <c r="AA35" s="142"/>
      <c r="AB35" s="144"/>
      <c r="AC35" s="142"/>
      <c r="AD35" s="4"/>
      <c r="AE35" s="6"/>
      <c r="AF35" s="4"/>
    </row>
    <row r="36" spans="1:32">
      <c r="A36" s="4"/>
      <c r="C36" s="4"/>
      <c r="F36" t="s">
        <v>1889</v>
      </c>
      <c r="K36" s="4"/>
      <c r="L36" s="24" t="s">
        <v>2508</v>
      </c>
      <c r="M36" s="4"/>
      <c r="N36" s="24" t="s">
        <v>675</v>
      </c>
      <c r="O36" s="4"/>
      <c r="P36" s="34" t="s">
        <v>741</v>
      </c>
      <c r="T36" s="4"/>
      <c r="U36" s="222" t="s">
        <v>2507</v>
      </c>
      <c r="V36" s="144"/>
      <c r="W36" s="222" t="s">
        <v>1580</v>
      </c>
      <c r="X36" s="144"/>
      <c r="Y36" s="24" t="s">
        <v>1581</v>
      </c>
      <c r="Z36" s="144"/>
      <c r="AA36" s="24" t="s">
        <v>1582</v>
      </c>
      <c r="AB36" s="144"/>
      <c r="AC36" s="24" t="s">
        <v>1583</v>
      </c>
      <c r="AD36" s="4"/>
      <c r="AE36" s="6"/>
      <c r="AF36" s="4"/>
    </row>
    <row r="37" spans="1:32">
      <c r="A37" s="7"/>
      <c r="B37" s="8"/>
      <c r="C37" s="7"/>
      <c r="D37" s="8"/>
      <c r="E37" s="8"/>
      <c r="F37" s="8"/>
      <c r="G37" s="8"/>
      <c r="H37" s="8"/>
      <c r="I37" s="8"/>
      <c r="J37" s="8"/>
      <c r="K37" s="7"/>
      <c r="L37" s="8"/>
      <c r="M37" s="7"/>
      <c r="N37" s="8"/>
      <c r="O37" s="7"/>
      <c r="P37" s="9"/>
      <c r="T37" s="7"/>
      <c r="U37" s="8"/>
      <c r="V37" s="147"/>
      <c r="W37" s="8"/>
      <c r="X37" s="147"/>
      <c r="Y37" s="8"/>
      <c r="Z37" s="147"/>
      <c r="AA37" s="8"/>
      <c r="AB37" s="147"/>
      <c r="AC37" s="8"/>
      <c r="AD37" s="7"/>
      <c r="AE37" s="9"/>
      <c r="AF37" s="4"/>
    </row>
    <row r="38" spans="1:32">
      <c r="A38" s="4"/>
      <c r="B38" s="15" t="s">
        <v>676</v>
      </c>
      <c r="C38" s="4"/>
      <c r="K38" s="4"/>
      <c r="M38" s="4"/>
      <c r="O38" s="4"/>
      <c r="P38" s="6"/>
      <c r="T38" s="4"/>
      <c r="V38" s="144"/>
      <c r="X38" s="144"/>
      <c r="Y38" s="142"/>
      <c r="Z38" s="144"/>
      <c r="AA38" s="142"/>
      <c r="AB38" s="144"/>
      <c r="AC38" s="142"/>
      <c r="AD38" s="4"/>
      <c r="AE38" s="244" t="s">
        <v>676</v>
      </c>
      <c r="AF38" s="4"/>
    </row>
    <row r="39" spans="1:32">
      <c r="A39" s="4"/>
      <c r="B39" s="15" t="s">
        <v>677</v>
      </c>
      <c r="C39" s="4"/>
      <c r="K39" s="4"/>
      <c r="L39" s="24"/>
      <c r="M39" s="4"/>
      <c r="N39" s="24"/>
      <c r="O39" s="4"/>
      <c r="P39" s="206"/>
      <c r="T39" s="4"/>
      <c r="U39" s="223"/>
      <c r="V39" s="144"/>
      <c r="W39" s="224"/>
      <c r="X39" s="144"/>
      <c r="Y39" s="225"/>
      <c r="Z39" s="144"/>
      <c r="AB39" s="144"/>
      <c r="AD39" s="4"/>
      <c r="AE39" s="244" t="s">
        <v>677</v>
      </c>
      <c r="AF39" s="4"/>
    </row>
    <row r="40" spans="1:32">
      <c r="A40" s="4"/>
      <c r="B40" s="15" t="s">
        <v>678</v>
      </c>
      <c r="C40" s="4"/>
      <c r="K40" s="4"/>
      <c r="L40" s="24"/>
      <c r="M40" s="4"/>
      <c r="N40" s="24"/>
      <c r="O40" s="4"/>
      <c r="P40" s="206"/>
      <c r="T40" s="4"/>
      <c r="U40" s="223"/>
      <c r="V40" s="144"/>
      <c r="W40" s="224"/>
      <c r="X40" s="144"/>
      <c r="Z40" s="144"/>
      <c r="AB40" s="144"/>
      <c r="AD40" s="4"/>
      <c r="AE40" s="244" t="s">
        <v>678</v>
      </c>
      <c r="AF40" s="4"/>
    </row>
    <row r="41" spans="1:32">
      <c r="A41" s="4"/>
      <c r="B41" s="15" t="s">
        <v>679</v>
      </c>
      <c r="C41" s="4"/>
      <c r="K41" s="4"/>
      <c r="L41" s="208"/>
      <c r="M41" s="4"/>
      <c r="N41" s="24"/>
      <c r="O41" s="4"/>
      <c r="P41" s="206"/>
      <c r="T41" s="4"/>
      <c r="U41" s="223"/>
      <c r="V41" s="144"/>
      <c r="W41" s="226"/>
      <c r="X41" s="144"/>
      <c r="Y41" s="142"/>
      <c r="Z41" s="144"/>
      <c r="AA41" s="142"/>
      <c r="AB41" s="144"/>
      <c r="AC41" s="142"/>
      <c r="AD41" s="4"/>
      <c r="AE41" s="244" t="s">
        <v>679</v>
      </c>
      <c r="AF41" s="4"/>
    </row>
    <row r="42" spans="1:32">
      <c r="A42" s="4"/>
      <c r="B42" s="15" t="s">
        <v>680</v>
      </c>
      <c r="C42" s="4"/>
      <c r="K42" s="4"/>
      <c r="L42" s="24"/>
      <c r="M42" s="4"/>
      <c r="N42" s="24"/>
      <c r="O42" s="4"/>
      <c r="P42" s="300"/>
      <c r="T42" s="4"/>
      <c r="U42" s="223"/>
      <c r="V42" s="144"/>
      <c r="W42" s="225"/>
      <c r="X42" s="144"/>
      <c r="Z42" s="144"/>
      <c r="AB42" s="144"/>
      <c r="AD42" s="4"/>
      <c r="AE42" s="244" t="s">
        <v>680</v>
      </c>
      <c r="AF42" s="4"/>
    </row>
    <row r="43" spans="1:32">
      <c r="A43" s="4"/>
      <c r="B43" s="15" t="s">
        <v>681</v>
      </c>
      <c r="C43" s="4"/>
      <c r="K43" s="4"/>
      <c r="M43" s="4"/>
      <c r="O43" s="4"/>
      <c r="P43" s="300"/>
      <c r="T43" s="4"/>
      <c r="V43" s="144"/>
      <c r="W43" s="142"/>
      <c r="X43" s="144"/>
      <c r="Z43" s="144"/>
      <c r="AB43" s="144"/>
      <c r="AD43" s="4"/>
      <c r="AE43" s="244" t="s">
        <v>681</v>
      </c>
      <c r="AF43" s="4"/>
    </row>
    <row r="44" spans="1:32">
      <c r="A44" s="4"/>
      <c r="B44" s="15" t="s">
        <v>682</v>
      </c>
      <c r="C44" s="4"/>
      <c r="K44" s="4"/>
      <c r="M44" s="4"/>
      <c r="O44" s="4"/>
      <c r="P44" s="300"/>
      <c r="T44" s="4"/>
      <c r="U44" s="142"/>
      <c r="V44" s="144"/>
      <c r="W44" s="142"/>
      <c r="X44" s="144"/>
      <c r="Z44" s="144"/>
      <c r="AB44" s="144"/>
      <c r="AD44" s="4"/>
      <c r="AE44" s="244" t="s">
        <v>682</v>
      </c>
      <c r="AF44" s="4"/>
    </row>
    <row r="45" spans="1:32">
      <c r="A45" s="4"/>
      <c r="B45" s="15" t="s">
        <v>683</v>
      </c>
      <c r="C45" s="4"/>
      <c r="K45" s="4"/>
      <c r="M45" s="4"/>
      <c r="O45" s="4"/>
      <c r="P45" s="301"/>
      <c r="T45" s="4"/>
      <c r="V45" s="144"/>
      <c r="W45" s="142"/>
      <c r="X45" s="144"/>
      <c r="Y45" s="142"/>
      <c r="Z45" s="144"/>
      <c r="AA45" s="142"/>
      <c r="AB45" s="144"/>
      <c r="AC45" s="142"/>
      <c r="AD45" s="4"/>
      <c r="AE45" s="244" t="s">
        <v>683</v>
      </c>
      <c r="AF45" s="4"/>
    </row>
    <row r="46" spans="1:32">
      <c r="A46" s="4"/>
      <c r="B46" s="15" t="s">
        <v>684</v>
      </c>
      <c r="C46" s="4"/>
      <c r="K46" s="4"/>
      <c r="M46" s="4"/>
      <c r="O46" s="4"/>
      <c r="P46" s="301"/>
      <c r="T46" s="4"/>
      <c r="V46" s="144"/>
      <c r="X46" s="144"/>
      <c r="Z46" s="144"/>
      <c r="AB46" s="144"/>
      <c r="AD46" s="4"/>
      <c r="AE46" s="244" t="s">
        <v>684</v>
      </c>
      <c r="AF46" s="4"/>
    </row>
    <row r="47" spans="1:32">
      <c r="A47" s="4"/>
      <c r="B47" s="15" t="s">
        <v>685</v>
      </c>
      <c r="C47" s="4"/>
      <c r="K47" s="4"/>
      <c r="M47" s="4"/>
      <c r="O47" s="4"/>
      <c r="P47" s="301"/>
      <c r="T47" s="4"/>
      <c r="V47" s="144"/>
      <c r="X47" s="144"/>
      <c r="Z47" s="144"/>
      <c r="AB47" s="144"/>
      <c r="AD47" s="4"/>
      <c r="AE47" s="244" t="s">
        <v>685</v>
      </c>
      <c r="AF47" s="4"/>
    </row>
    <row r="48" spans="1:32">
      <c r="A48" s="4"/>
      <c r="B48" s="15" t="s">
        <v>686</v>
      </c>
      <c r="C48" s="4"/>
      <c r="K48" s="4"/>
      <c r="M48" s="4"/>
      <c r="O48" s="4"/>
      <c r="P48" s="301"/>
      <c r="T48" s="4"/>
      <c r="U48" s="142"/>
      <c r="V48" s="144"/>
      <c r="W48" s="142"/>
      <c r="X48" s="144"/>
      <c r="Z48" s="144"/>
      <c r="AB48" s="144"/>
      <c r="AD48" s="4"/>
      <c r="AE48" s="244" t="s">
        <v>686</v>
      </c>
      <c r="AF48" s="4"/>
    </row>
    <row r="49" spans="1:32">
      <c r="A49" s="4"/>
      <c r="B49" s="15" t="s">
        <v>687</v>
      </c>
      <c r="C49" s="4"/>
      <c r="K49" s="4"/>
      <c r="M49" s="4"/>
      <c r="O49" s="4"/>
      <c r="P49" s="301"/>
      <c r="T49" s="4"/>
      <c r="V49" s="144"/>
      <c r="W49" s="142"/>
      <c r="X49" s="144"/>
      <c r="Y49" s="142"/>
      <c r="Z49" s="144"/>
      <c r="AA49" s="142"/>
      <c r="AB49" s="144"/>
      <c r="AC49" s="142"/>
      <c r="AD49" s="4"/>
      <c r="AE49" s="244" t="s">
        <v>687</v>
      </c>
      <c r="AF49" s="4"/>
    </row>
    <row r="50" spans="1:32">
      <c r="A50" s="4"/>
      <c r="B50" s="15" t="s">
        <v>688</v>
      </c>
      <c r="C50" s="4"/>
      <c r="K50" s="4"/>
      <c r="M50" s="4"/>
      <c r="O50" s="4"/>
      <c r="P50" s="301"/>
      <c r="T50" s="4"/>
      <c r="V50" s="144"/>
      <c r="X50" s="144"/>
      <c r="Z50" s="144"/>
      <c r="AB50" s="144"/>
      <c r="AD50" s="4"/>
      <c r="AE50" s="244" t="s">
        <v>688</v>
      </c>
      <c r="AF50" s="4"/>
    </row>
    <row r="51" spans="1:32">
      <c r="A51" s="4"/>
      <c r="B51" s="15" t="s">
        <v>689</v>
      </c>
      <c r="C51" s="4"/>
      <c r="K51" s="4"/>
      <c r="M51" s="4"/>
      <c r="O51" s="4"/>
      <c r="P51" s="301"/>
      <c r="T51" s="4"/>
      <c r="V51" s="144"/>
      <c r="X51" s="144"/>
      <c r="Z51" s="144"/>
      <c r="AB51" s="144"/>
      <c r="AD51" s="4"/>
      <c r="AE51" s="244" t="s">
        <v>689</v>
      </c>
      <c r="AF51" s="4"/>
    </row>
    <row r="52" spans="1:32">
      <c r="A52" s="4"/>
      <c r="B52" s="15" t="s">
        <v>690</v>
      </c>
      <c r="C52" s="4"/>
      <c r="K52" s="4"/>
      <c r="M52" s="4"/>
      <c r="O52" s="4"/>
      <c r="P52" s="301"/>
      <c r="T52" s="4"/>
      <c r="U52" s="142"/>
      <c r="V52" s="144"/>
      <c r="W52" s="142"/>
      <c r="X52" s="144"/>
      <c r="Z52" s="144"/>
      <c r="AB52" s="144"/>
      <c r="AD52" s="4"/>
      <c r="AE52" s="244" t="s">
        <v>690</v>
      </c>
      <c r="AF52" s="4"/>
    </row>
    <row r="53" spans="1:32">
      <c r="A53" s="4"/>
      <c r="B53" s="15" t="s">
        <v>691</v>
      </c>
      <c r="C53" s="4"/>
      <c r="K53" s="4"/>
      <c r="M53" s="4"/>
      <c r="O53" s="4"/>
      <c r="P53" s="301"/>
      <c r="T53" s="4"/>
      <c r="V53" s="4"/>
      <c r="X53" s="144"/>
      <c r="Z53" s="144"/>
      <c r="AB53" s="144"/>
      <c r="AD53" s="4"/>
      <c r="AE53" s="244" t="s">
        <v>691</v>
      </c>
      <c r="AF53" s="4"/>
    </row>
    <row r="54" spans="1:32">
      <c r="A54" s="4"/>
      <c r="B54" s="15" t="s">
        <v>692</v>
      </c>
      <c r="C54" s="4"/>
      <c r="K54" s="4"/>
      <c r="M54" s="4"/>
      <c r="O54" s="4"/>
      <c r="P54" s="301"/>
      <c r="T54" s="4"/>
      <c r="V54" s="4"/>
      <c r="X54" s="144"/>
      <c r="Z54" s="144"/>
      <c r="AB54" s="144"/>
      <c r="AD54" s="4"/>
      <c r="AE54" s="244" t="s">
        <v>692</v>
      </c>
      <c r="AF54" s="4"/>
    </row>
    <row r="55" spans="1:32">
      <c r="A55" s="4"/>
      <c r="B55" s="15" t="s">
        <v>693</v>
      </c>
      <c r="C55" s="4"/>
      <c r="K55" s="4"/>
      <c r="M55" s="4"/>
      <c r="O55" s="4"/>
      <c r="P55" s="301"/>
      <c r="T55" s="4"/>
      <c r="V55" s="4"/>
      <c r="X55" s="144"/>
      <c r="Z55" s="144"/>
      <c r="AB55" s="144"/>
      <c r="AD55" s="4"/>
      <c r="AE55" s="244" t="s">
        <v>693</v>
      </c>
      <c r="AF55" s="4"/>
    </row>
    <row r="56" spans="1:32">
      <c r="A56" s="4"/>
      <c r="B56" s="15" t="s">
        <v>694</v>
      </c>
      <c r="C56" s="4"/>
      <c r="K56" s="4"/>
      <c r="M56" s="4"/>
      <c r="O56" s="4"/>
      <c r="P56" s="301"/>
      <c r="T56" s="4"/>
      <c r="V56" s="4"/>
      <c r="X56" s="144"/>
      <c r="Z56" s="144"/>
      <c r="AB56" s="144"/>
      <c r="AD56" s="4"/>
      <c r="AE56" s="244" t="s">
        <v>694</v>
      </c>
      <c r="AF56" s="4"/>
    </row>
    <row r="57" spans="1:32">
      <c r="A57" s="4"/>
      <c r="B57" s="15" t="s">
        <v>695</v>
      </c>
      <c r="C57" s="4"/>
      <c r="K57" s="4"/>
      <c r="M57" s="4"/>
      <c r="O57" s="4"/>
      <c r="P57" s="301"/>
      <c r="T57" s="4"/>
      <c r="V57" s="4"/>
      <c r="X57" s="144"/>
      <c r="Z57" s="144"/>
      <c r="AB57" s="144"/>
      <c r="AD57" s="4"/>
      <c r="AE57" s="244" t="s">
        <v>695</v>
      </c>
      <c r="AF57" s="4"/>
    </row>
    <row r="58" spans="1:32">
      <c r="A58" s="4"/>
      <c r="B58" s="15" t="s">
        <v>696</v>
      </c>
      <c r="C58" s="4"/>
      <c r="K58" s="4"/>
      <c r="M58" s="4"/>
      <c r="O58" s="4"/>
      <c r="P58" s="301"/>
      <c r="T58" s="4"/>
      <c r="V58" s="4"/>
      <c r="X58" s="144"/>
      <c r="Z58" s="144"/>
      <c r="AB58" s="144"/>
      <c r="AD58" s="4"/>
      <c r="AE58" s="244" t="s">
        <v>696</v>
      </c>
      <c r="AF58" s="4"/>
    </row>
    <row r="59" spans="1:32">
      <c r="A59" s="4"/>
      <c r="B59" s="15" t="s">
        <v>697</v>
      </c>
      <c r="C59" s="4"/>
      <c r="K59" s="4"/>
      <c r="M59" s="4"/>
      <c r="O59" s="4"/>
      <c r="P59" s="301"/>
      <c r="T59" s="4"/>
      <c r="V59" s="4"/>
      <c r="X59" s="144"/>
      <c r="Z59" s="144"/>
      <c r="AB59" s="144"/>
      <c r="AD59" s="4"/>
      <c r="AE59" s="244" t="s">
        <v>697</v>
      </c>
      <c r="AF59" s="4"/>
    </row>
    <row r="60" spans="1:32">
      <c r="A60" s="4"/>
      <c r="B60" s="15" t="s">
        <v>698</v>
      </c>
      <c r="C60" s="4"/>
      <c r="K60" s="4"/>
      <c r="M60" s="4"/>
      <c r="O60" s="4"/>
      <c r="P60" s="301"/>
      <c r="T60" s="4"/>
      <c r="V60" s="4"/>
      <c r="X60" s="144"/>
      <c r="Z60" s="144"/>
      <c r="AB60" s="144"/>
      <c r="AD60" s="4"/>
      <c r="AE60" s="244" t="s">
        <v>698</v>
      </c>
      <c r="AF60" s="4"/>
    </row>
    <row r="61" spans="1:32">
      <c r="A61" s="4"/>
      <c r="B61" s="15" t="s">
        <v>699</v>
      </c>
      <c r="C61" s="4"/>
      <c r="K61" s="4"/>
      <c r="M61" s="4"/>
      <c r="O61" s="4"/>
      <c r="P61" s="301"/>
      <c r="T61" s="4"/>
      <c r="U61" s="233"/>
      <c r="V61" s="4"/>
      <c r="X61" s="144"/>
      <c r="Z61" s="144"/>
      <c r="AB61" s="144"/>
      <c r="AD61" s="4"/>
      <c r="AE61" s="244" t="s">
        <v>699</v>
      </c>
      <c r="AF61" s="4"/>
    </row>
    <row r="62" spans="1:32">
      <c r="A62" s="4"/>
      <c r="B62" s="15" t="s">
        <v>700</v>
      </c>
      <c r="C62" s="4"/>
      <c r="K62" s="4"/>
      <c r="M62" s="4"/>
      <c r="O62" s="4"/>
      <c r="P62" s="301"/>
      <c r="T62" s="4"/>
      <c r="U62" s="233"/>
      <c r="V62" s="4"/>
      <c r="X62" s="144"/>
      <c r="Z62" s="144"/>
      <c r="AB62" s="144"/>
      <c r="AD62" s="4"/>
      <c r="AE62" s="244" t="s">
        <v>700</v>
      </c>
      <c r="AF62" s="4"/>
    </row>
    <row r="63" spans="1:32">
      <c r="A63" s="4"/>
      <c r="B63" s="15" t="s">
        <v>701</v>
      </c>
      <c r="C63" s="4"/>
      <c r="K63" s="4"/>
      <c r="M63" s="4"/>
      <c r="O63" s="4"/>
      <c r="P63" s="301"/>
      <c r="T63" s="4"/>
      <c r="U63" s="302"/>
      <c r="V63" s="4"/>
      <c r="X63" s="144"/>
      <c r="Z63" s="144"/>
      <c r="AB63" s="144"/>
      <c r="AD63" s="4"/>
      <c r="AE63" s="244" t="s">
        <v>701</v>
      </c>
      <c r="AF63" s="4"/>
    </row>
    <row r="64" spans="1:32">
      <c r="A64" s="4"/>
      <c r="B64" s="15" t="s">
        <v>702</v>
      </c>
      <c r="C64" s="4"/>
      <c r="K64" s="4"/>
      <c r="M64" s="4"/>
      <c r="O64" s="4"/>
      <c r="P64" s="301"/>
      <c r="T64" s="4"/>
      <c r="V64" s="4"/>
      <c r="X64" s="144"/>
      <c r="Z64" s="144"/>
      <c r="AB64" s="144"/>
      <c r="AD64" s="4"/>
      <c r="AE64" s="244" t="s">
        <v>702</v>
      </c>
      <c r="AF64" s="4"/>
    </row>
    <row r="65" spans="1:32">
      <c r="A65" s="4"/>
      <c r="B65" s="15" t="s">
        <v>703</v>
      </c>
      <c r="C65" s="4"/>
      <c r="K65" s="4"/>
      <c r="M65" s="4"/>
      <c r="O65" s="4"/>
      <c r="P65" s="301"/>
      <c r="T65" s="4"/>
      <c r="V65" s="4"/>
      <c r="X65" s="144"/>
      <c r="Z65" s="144"/>
      <c r="AB65" s="144"/>
      <c r="AD65" s="4"/>
      <c r="AE65" s="244" t="s">
        <v>703</v>
      </c>
      <c r="AF65" s="4"/>
    </row>
    <row r="66" spans="1:32">
      <c r="A66" s="4"/>
      <c r="B66" s="15" t="s">
        <v>704</v>
      </c>
      <c r="C66" s="4"/>
      <c r="K66" s="4"/>
      <c r="M66" s="4"/>
      <c r="O66" s="4"/>
      <c r="P66" s="301"/>
      <c r="T66" s="4"/>
      <c r="V66" s="4"/>
      <c r="X66" s="144"/>
      <c r="Z66" s="144"/>
      <c r="AB66" s="144"/>
      <c r="AD66" s="4"/>
      <c r="AE66" s="244" t="s">
        <v>704</v>
      </c>
      <c r="AF66" s="4"/>
    </row>
    <row r="67" spans="1:32">
      <c r="A67" s="4"/>
      <c r="B67" s="15" t="s">
        <v>705</v>
      </c>
      <c r="C67" s="4"/>
      <c r="K67" s="4"/>
      <c r="M67" s="4"/>
      <c r="O67" s="4"/>
      <c r="P67" s="301"/>
      <c r="T67" s="4"/>
      <c r="V67" s="4"/>
      <c r="X67" s="144"/>
      <c r="Z67" s="144"/>
      <c r="AB67" s="144"/>
      <c r="AD67" s="4"/>
      <c r="AE67" s="244" t="s">
        <v>705</v>
      </c>
      <c r="AF67" s="4"/>
    </row>
    <row r="68" spans="1:32">
      <c r="A68" s="4"/>
      <c r="B68" s="15" t="s">
        <v>706</v>
      </c>
      <c r="C68" s="4"/>
      <c r="K68" s="4"/>
      <c r="M68" s="4"/>
      <c r="O68" s="4"/>
      <c r="P68" s="301"/>
      <c r="T68" s="4"/>
      <c r="V68" s="4"/>
      <c r="X68" s="144"/>
      <c r="Z68" s="144"/>
      <c r="AB68" s="144"/>
      <c r="AD68" s="4"/>
      <c r="AE68" s="244" t="s">
        <v>706</v>
      </c>
      <c r="AF68" s="4"/>
    </row>
    <row r="69" spans="1:32">
      <c r="A69" s="4"/>
      <c r="B69" s="15" t="s">
        <v>707</v>
      </c>
      <c r="C69" s="4"/>
      <c r="K69" s="4"/>
      <c r="M69" s="4"/>
      <c r="O69" s="4"/>
      <c r="P69" s="301"/>
      <c r="T69" s="4"/>
      <c r="V69" s="4"/>
      <c r="X69" s="144"/>
      <c r="Z69" s="144"/>
      <c r="AB69" s="144"/>
      <c r="AD69" s="4"/>
      <c r="AE69" s="244" t="s">
        <v>707</v>
      </c>
      <c r="AF69" s="4"/>
    </row>
    <row r="70" spans="1:32">
      <c r="A70" s="4"/>
      <c r="B70" s="15" t="s">
        <v>708</v>
      </c>
      <c r="C70" s="4"/>
      <c r="K70" s="4"/>
      <c r="M70" s="4"/>
      <c r="O70" s="4"/>
      <c r="P70" s="301"/>
      <c r="T70" s="4"/>
      <c r="V70" s="4"/>
      <c r="X70" s="144"/>
      <c r="Z70" s="144"/>
      <c r="AB70" s="144"/>
      <c r="AD70" s="4"/>
      <c r="AE70" s="244" t="s">
        <v>708</v>
      </c>
      <c r="AF70" s="4"/>
    </row>
    <row r="71" spans="1:32">
      <c r="A71" s="4"/>
      <c r="B71" s="15" t="s">
        <v>709</v>
      </c>
      <c r="C71" s="4"/>
      <c r="K71" s="4"/>
      <c r="M71" s="4"/>
      <c r="O71" s="4"/>
      <c r="P71" s="301"/>
      <c r="T71" s="4"/>
      <c r="V71" s="4"/>
      <c r="X71" s="144"/>
      <c r="Z71" s="144"/>
      <c r="AB71" s="144"/>
      <c r="AD71" s="4"/>
      <c r="AE71" s="244" t="s">
        <v>709</v>
      </c>
      <c r="AF71" s="4"/>
    </row>
    <row r="72" spans="1:32">
      <c r="A72" s="4"/>
      <c r="B72" s="15" t="s">
        <v>710</v>
      </c>
      <c r="C72" s="4"/>
      <c r="K72" s="4"/>
      <c r="M72" s="4"/>
      <c r="O72" s="4"/>
      <c r="P72" s="301"/>
      <c r="T72" s="4"/>
      <c r="V72" s="4"/>
      <c r="X72" s="144"/>
      <c r="Z72" s="144"/>
      <c r="AB72" s="144"/>
      <c r="AD72" s="4"/>
      <c r="AE72" s="244" t="s">
        <v>710</v>
      </c>
      <c r="AF72" s="4"/>
    </row>
    <row r="73" spans="1:32">
      <c r="A73" s="4"/>
      <c r="B73" s="15" t="s">
        <v>711</v>
      </c>
      <c r="C73" s="4"/>
      <c r="K73" s="4"/>
      <c r="M73" s="4"/>
      <c r="O73" s="4"/>
      <c r="P73" s="301"/>
      <c r="T73" s="4"/>
      <c r="V73" s="4"/>
      <c r="X73" s="144"/>
      <c r="Z73" s="144"/>
      <c r="AB73" s="144"/>
      <c r="AD73" s="4"/>
      <c r="AE73" s="244" t="s">
        <v>711</v>
      </c>
      <c r="AF73" s="4"/>
    </row>
    <row r="74" spans="1:32">
      <c r="A74" s="4"/>
      <c r="B74" s="15" t="s">
        <v>712</v>
      </c>
      <c r="C74" s="4"/>
      <c r="K74" s="4"/>
      <c r="M74" s="4"/>
      <c r="O74" s="4"/>
      <c r="P74" s="301"/>
      <c r="T74" s="4"/>
      <c r="V74" s="4"/>
      <c r="X74" s="144"/>
      <c r="Z74" s="144"/>
      <c r="AB74" s="144"/>
      <c r="AD74" s="4"/>
      <c r="AE74" s="244" t="s">
        <v>712</v>
      </c>
      <c r="AF74" s="4"/>
    </row>
    <row r="75" spans="1:32">
      <c r="A75" s="7"/>
      <c r="B75" s="8"/>
      <c r="C75" s="7"/>
      <c r="D75" s="8"/>
      <c r="E75" s="8"/>
      <c r="F75" s="8"/>
      <c r="G75" s="8"/>
      <c r="H75" s="8"/>
      <c r="I75" s="8"/>
      <c r="J75" s="8"/>
      <c r="K75" s="7"/>
      <c r="L75" s="8"/>
      <c r="M75" s="7"/>
      <c r="N75" s="8"/>
      <c r="O75" s="7"/>
      <c r="P75" s="188"/>
      <c r="T75" s="7"/>
      <c r="U75" s="8"/>
      <c r="V75" s="7"/>
      <c r="W75" s="8"/>
      <c r="X75" s="147"/>
      <c r="Y75" s="8"/>
      <c r="Z75" s="147"/>
      <c r="AA75" s="8"/>
      <c r="AB75" s="147"/>
      <c r="AC75" s="8"/>
      <c r="AD75" s="7"/>
      <c r="AE75" s="9"/>
      <c r="AF75" s="4"/>
    </row>
    <row r="76" spans="1:32">
      <c r="A76" s="4"/>
      <c r="B76" s="15" t="s">
        <v>713</v>
      </c>
      <c r="C76" s="4"/>
      <c r="K76" s="134"/>
      <c r="L76" s="303" t="s">
        <v>1349</v>
      </c>
      <c r="M76" s="134"/>
      <c r="N76" s="303" t="s">
        <v>1349</v>
      </c>
      <c r="O76" s="4"/>
      <c r="P76" s="301">
        <f>SUM(P39:P74)</f>
        <v>0</v>
      </c>
      <c r="T76" s="134"/>
      <c r="U76" s="135"/>
      <c r="V76" s="4"/>
      <c r="W76" s="142" t="e">
        <f>SUM(+W39:W74)</f>
        <v>#VALUE!</v>
      </c>
      <c r="X76" s="144"/>
      <c r="Z76" s="144"/>
      <c r="AB76" s="135"/>
      <c r="AC76" s="135"/>
      <c r="AD76" s="4"/>
      <c r="AE76" s="244" t="s">
        <v>713</v>
      </c>
      <c r="AF76" s="4"/>
    </row>
    <row r="77" spans="1:32">
      <c r="A77" s="7"/>
      <c r="B77" s="8"/>
      <c r="C77" s="7"/>
      <c r="D77" s="8"/>
      <c r="E77" s="8"/>
      <c r="F77" s="8"/>
      <c r="G77" s="8"/>
      <c r="H77" s="8"/>
      <c r="I77" s="8"/>
      <c r="J77" s="8"/>
      <c r="K77" s="134"/>
      <c r="L77" s="134"/>
      <c r="M77" s="134"/>
      <c r="N77" s="134"/>
      <c r="O77" s="7"/>
      <c r="P77" s="9"/>
      <c r="T77" s="134"/>
      <c r="U77" s="135"/>
      <c r="V77" s="7"/>
      <c r="W77" s="8"/>
      <c r="X77" s="147"/>
      <c r="Y77" s="8"/>
      <c r="Z77" s="147"/>
      <c r="AA77" s="8"/>
      <c r="AB77" s="135"/>
      <c r="AC77" s="135"/>
      <c r="AD77" s="7"/>
      <c r="AE77" s="9"/>
      <c r="AF77" s="4"/>
    </row>
    <row r="79" spans="1:32">
      <c r="I79" s="24"/>
      <c r="P79" s="15" t="s">
        <v>2331</v>
      </c>
      <c r="Y79" s="24"/>
      <c r="AC79" s="15" t="s">
        <v>2333</v>
      </c>
    </row>
    <row r="80" spans="1:32">
      <c r="P80" s="17"/>
      <c r="AC80" s="17"/>
    </row>
    <row r="81" spans="4:23" ht="15.75">
      <c r="D81" s="234" t="s">
        <v>2332</v>
      </c>
    </row>
    <row r="86" spans="4:23">
      <c r="W86" s="142"/>
    </row>
    <row r="164" spans="18:18">
      <c r="R164" t="s">
        <v>492</v>
      </c>
    </row>
  </sheetData>
  <customSheetViews>
    <customSheetView guid="{3336704C-C86D-41A0-9B04-03A25221C3F1}" scale="87" colorId="22" showPageBreaks="1" printArea="1" showRuler="0" topLeftCell="S1">
      <selection activeCell="P17" sqref="P16:P17"/>
      <pageMargins left="0.5" right="0.5" top="0.5" bottom="0.55000000000000004" header="0.5" footer="0.5"/>
      <pageSetup scale="60" fitToWidth="2" orientation="portrait" r:id="rId1"/>
      <headerFooter alignWithMargins="0"/>
    </customSheetView>
    <customSheetView guid="{186A0260-DB8C-42F6-ADCE-9C35D9933D5B}" scale="87" colorId="22" showRuler="0" topLeftCell="C1">
      <selection activeCell="P9" sqref="P9"/>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topLeftCell="S1">
      <selection activeCell="AH5" sqref="AH5:AH27"/>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AA68">
      <selection activeCell="AG83" sqref="AG83"/>
      <pageMargins left="0.5" right="0.5" top="0.5" bottom="0.55000000000000004" header="0.5" footer="0.5"/>
      <pageSetup scale="60" fitToWidth="2" orientation="portrait" r:id="rId4"/>
      <headerFooter alignWithMargins="0"/>
    </customSheetView>
    <customSheetView guid="{56D44596-4A75-4B45-B852-2389F2F06E07}" scale="87" colorId="22" showRuler="0" topLeftCell="AA68">
      <selection activeCell="AG83" sqref="AG83"/>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topLeftCell="C1">
      <selection activeCell="P9" sqref="P9"/>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transitionEntry="1">
    <pageSetUpPr fitToPage="1"/>
  </sheetPr>
  <dimension ref="B4:T166"/>
  <sheetViews>
    <sheetView defaultGridColor="0" colorId="22" zoomScale="87" workbookViewId="0">
      <selection activeCell="D3" sqref="D3"/>
    </sheetView>
  </sheetViews>
  <sheetFormatPr defaultColWidth="9.77734375" defaultRowHeight="15"/>
  <cols>
    <col min="1" max="1" width="7.77734375" style="306" customWidth="1"/>
    <col min="2" max="2" width="1.77734375" style="306" customWidth="1"/>
    <col min="3" max="3" width="4.77734375" style="306" customWidth="1"/>
    <col min="4" max="4" width="1.77734375" style="306" customWidth="1"/>
    <col min="5" max="5" width="9.77734375" style="306"/>
    <col min="6" max="6" width="12.77734375" style="306" customWidth="1"/>
    <col min="7" max="7" width="9.77734375" style="306"/>
    <col min="8" max="8" width="1.77734375" style="306" customWidth="1"/>
    <col min="9" max="9" width="13.77734375" style="306" customWidth="1"/>
    <col min="10" max="10" width="12.77734375" style="306" customWidth="1"/>
    <col min="11" max="11" width="10.77734375" style="306" customWidth="1"/>
    <col min="12" max="12" width="1.77734375" style="306" customWidth="1"/>
    <col min="13" max="13" width="12" style="306" bestFit="1" customWidth="1"/>
    <col min="14" max="14" width="11.77734375" style="306" customWidth="1"/>
    <col min="15" max="15" width="1.77734375" style="306" customWidth="1"/>
    <col min="16" max="16" width="17.77734375" style="306" customWidth="1"/>
    <col min="17" max="17" width="1.77734375" style="306" customWidth="1"/>
    <col min="18" max="16384" width="9.77734375" style="306"/>
  </cols>
  <sheetData>
    <row r="4" spans="2:17">
      <c r="C4" s="754"/>
      <c r="D4" s="755"/>
      <c r="E4" s="755"/>
      <c r="F4" s="755"/>
      <c r="G4" s="756"/>
      <c r="H4" s="760"/>
      <c r="I4" s="755"/>
      <c r="J4" s="755"/>
      <c r="K4" s="756"/>
      <c r="L4" s="769"/>
      <c r="M4" s="755"/>
      <c r="N4" s="756"/>
      <c r="O4" s="769"/>
      <c r="P4" s="756"/>
    </row>
    <row r="5" spans="2:17">
      <c r="B5" s="307"/>
      <c r="C5" s="757" t="s">
        <v>494</v>
      </c>
      <c r="G5" s="762"/>
      <c r="H5" s="307"/>
      <c r="I5" s="306" t="s">
        <v>495</v>
      </c>
      <c r="K5" s="762"/>
      <c r="L5" s="307"/>
      <c r="M5" s="306" t="s">
        <v>496</v>
      </c>
      <c r="N5" s="762"/>
      <c r="O5" s="307"/>
      <c r="P5" s="762" t="s">
        <v>497</v>
      </c>
      <c r="Q5" s="307"/>
    </row>
    <row r="6" spans="2:17">
      <c r="B6" s="307"/>
      <c r="C6" s="757"/>
      <c r="G6" s="762"/>
      <c r="H6" s="307"/>
      <c r="I6" s="308" t="s">
        <v>296</v>
      </c>
      <c r="K6" s="762"/>
      <c r="L6" s="307"/>
      <c r="M6" s="306" t="s">
        <v>499</v>
      </c>
      <c r="N6" s="762"/>
      <c r="O6" s="307"/>
      <c r="P6" s="762"/>
      <c r="Q6" s="307"/>
    </row>
    <row r="7" spans="2:17">
      <c r="B7" s="307"/>
      <c r="C7" t="str">
        <f>'pg. 1'!$D$10</f>
        <v>[Utility Name]</v>
      </c>
      <c r="G7" s="762"/>
      <c r="H7" s="307"/>
      <c r="I7" s="306" t="s">
        <v>471</v>
      </c>
      <c r="K7" s="762"/>
      <c r="L7" s="307"/>
      <c r="M7" s="933" t="str">
        <f>'pg. 1'!$O$31</f>
        <v>03/30/2025</v>
      </c>
      <c r="N7" s="762"/>
      <c r="O7" s="307"/>
      <c r="P7" s="18" t="str">
        <f>'pg. 1'!$M$10</f>
        <v xml:space="preserve">   December 31, 2024</v>
      </c>
      <c r="Q7" s="307"/>
    </row>
    <row r="8" spans="2:17">
      <c r="B8" s="307"/>
      <c r="C8" s="759"/>
      <c r="D8" s="764"/>
      <c r="E8" s="764"/>
      <c r="F8" s="764"/>
      <c r="G8" s="763"/>
      <c r="H8" s="765"/>
      <c r="I8" s="764"/>
      <c r="J8" s="764"/>
      <c r="K8" s="763"/>
      <c r="L8" s="765"/>
      <c r="M8" s="764"/>
      <c r="N8" s="763"/>
      <c r="O8" s="765"/>
      <c r="P8" s="763"/>
      <c r="Q8" s="307"/>
    </row>
    <row r="9" spans="2:17">
      <c r="B9" s="307"/>
      <c r="C9" s="757"/>
      <c r="P9" s="762"/>
      <c r="Q9" s="307"/>
    </row>
    <row r="10" spans="2:17">
      <c r="B10" s="307"/>
      <c r="C10" s="757"/>
      <c r="F10" s="306" t="s">
        <v>297</v>
      </c>
      <c r="P10" s="762"/>
      <c r="Q10" s="307"/>
    </row>
    <row r="11" spans="2:17">
      <c r="B11" s="307"/>
      <c r="C11" s="757"/>
      <c r="I11" s="306" t="s">
        <v>298</v>
      </c>
      <c r="P11" s="762"/>
      <c r="Q11" s="307"/>
    </row>
    <row r="12" spans="2:17">
      <c r="B12" s="307"/>
      <c r="C12" s="759"/>
      <c r="D12" s="764"/>
      <c r="E12" s="764"/>
      <c r="F12" s="764"/>
      <c r="G12" s="764"/>
      <c r="H12" s="764"/>
      <c r="I12" s="764"/>
      <c r="J12" s="764"/>
      <c r="K12" s="764"/>
      <c r="L12" s="764"/>
      <c r="M12" s="764"/>
      <c r="N12" s="764"/>
      <c r="O12" s="764"/>
      <c r="P12" s="763"/>
      <c r="Q12" s="307"/>
    </row>
    <row r="13" spans="2:17">
      <c r="B13" s="307"/>
      <c r="C13" s="757"/>
      <c r="P13" s="762"/>
      <c r="Q13" s="307"/>
    </row>
    <row r="14" spans="2:17">
      <c r="B14" s="307"/>
      <c r="C14" s="757"/>
      <c r="E14" s="306" t="s">
        <v>299</v>
      </c>
      <c r="J14" s="306" t="s">
        <v>1912</v>
      </c>
      <c r="P14" s="762"/>
      <c r="Q14" s="307"/>
    </row>
    <row r="15" spans="2:17">
      <c r="B15" s="307"/>
      <c r="C15" s="757" t="s">
        <v>300</v>
      </c>
      <c r="J15" s="306" t="s">
        <v>301</v>
      </c>
      <c r="P15" s="762"/>
      <c r="Q15" s="307"/>
    </row>
    <row r="16" spans="2:17">
      <c r="B16" s="307"/>
      <c r="C16" s="757" t="s">
        <v>302</v>
      </c>
      <c r="J16" s="306" t="s">
        <v>2078</v>
      </c>
      <c r="P16" s="762"/>
      <c r="Q16" s="307"/>
    </row>
    <row r="17" spans="2:17">
      <c r="B17" s="307"/>
      <c r="C17" s="757" t="s">
        <v>2079</v>
      </c>
      <c r="J17" s="306" t="s">
        <v>2080</v>
      </c>
      <c r="P17" s="762"/>
      <c r="Q17" s="307"/>
    </row>
    <row r="18" spans="2:17">
      <c r="B18" s="307"/>
      <c r="C18" s="757" t="s">
        <v>1913</v>
      </c>
      <c r="J18" s="306" t="s">
        <v>2081</v>
      </c>
      <c r="P18" s="762"/>
      <c r="Q18" s="307"/>
    </row>
    <row r="19" spans="2:17">
      <c r="B19" s="307"/>
      <c r="C19" s="757" t="s">
        <v>2082</v>
      </c>
      <c r="J19" s="306" t="s">
        <v>2083</v>
      </c>
      <c r="P19" s="762"/>
      <c r="Q19" s="307"/>
    </row>
    <row r="20" spans="2:17">
      <c r="B20" s="307"/>
      <c r="C20" s="757" t="s">
        <v>2084</v>
      </c>
      <c r="J20" s="306" t="s">
        <v>2085</v>
      </c>
      <c r="P20" s="762"/>
      <c r="Q20" s="307"/>
    </row>
    <row r="21" spans="2:17">
      <c r="B21" s="307"/>
      <c r="C21" s="757" t="s">
        <v>2086</v>
      </c>
      <c r="J21" s="306" t="s">
        <v>2087</v>
      </c>
      <c r="P21" s="762"/>
      <c r="Q21" s="307"/>
    </row>
    <row r="22" spans="2:17">
      <c r="B22" s="307"/>
      <c r="C22" s="757" t="s">
        <v>2088</v>
      </c>
      <c r="J22" s="306" t="s">
        <v>2089</v>
      </c>
      <c r="P22" s="762"/>
      <c r="Q22" s="307"/>
    </row>
    <row r="23" spans="2:17">
      <c r="B23" s="307"/>
      <c r="C23" s="759"/>
      <c r="D23" s="764"/>
      <c r="E23" s="764"/>
      <c r="F23" s="764"/>
      <c r="G23" s="764"/>
      <c r="H23" s="764"/>
      <c r="I23" s="764"/>
      <c r="J23" s="764"/>
      <c r="K23" s="764"/>
      <c r="L23" s="764"/>
      <c r="M23" s="764"/>
      <c r="N23" s="764"/>
      <c r="O23" s="764"/>
      <c r="P23" s="763"/>
      <c r="Q23" s="307"/>
    </row>
    <row r="24" spans="2:17">
      <c r="B24" s="307"/>
      <c r="C24" s="774"/>
      <c r="D24" s="307"/>
      <c r="O24" s="770"/>
      <c r="P24" s="762"/>
      <c r="Q24" s="307"/>
    </row>
    <row r="25" spans="2:17">
      <c r="B25" s="307"/>
      <c r="C25" s="775" t="s">
        <v>752</v>
      </c>
      <c r="D25" s="307"/>
      <c r="G25" s="306" t="s">
        <v>2090</v>
      </c>
      <c r="O25" s="758"/>
      <c r="P25" s="767" t="s">
        <v>1687</v>
      </c>
      <c r="Q25" s="307"/>
    </row>
    <row r="26" spans="2:17">
      <c r="B26" s="307"/>
      <c r="C26" s="776" t="s">
        <v>753</v>
      </c>
      <c r="D26" s="307"/>
      <c r="I26" s="306" t="s">
        <v>2091</v>
      </c>
      <c r="O26" s="758"/>
      <c r="P26" s="767" t="s">
        <v>2508</v>
      </c>
      <c r="Q26" s="307"/>
    </row>
    <row r="27" spans="2:17">
      <c r="B27" s="307"/>
      <c r="C27" s="777"/>
      <c r="D27" s="765"/>
      <c r="E27" s="764"/>
      <c r="F27" s="764"/>
      <c r="G27" s="764"/>
      <c r="H27" s="764"/>
      <c r="I27" s="764"/>
      <c r="J27" s="764"/>
      <c r="K27" s="764"/>
      <c r="L27" s="764"/>
      <c r="M27" s="764"/>
      <c r="N27" s="764"/>
      <c r="O27" s="771"/>
      <c r="P27" s="763"/>
      <c r="Q27" s="307"/>
    </row>
    <row r="28" spans="2:17">
      <c r="B28" s="307"/>
      <c r="C28" s="776"/>
      <c r="D28" s="307"/>
      <c r="E28" s="306" t="s">
        <v>2092</v>
      </c>
      <c r="O28" s="758"/>
      <c r="P28" s="762"/>
      <c r="Q28" s="307"/>
    </row>
    <row r="29" spans="2:17">
      <c r="B29" s="307"/>
      <c r="C29" s="778" t="s">
        <v>676</v>
      </c>
      <c r="D29" s="307"/>
      <c r="E29" s="306" t="s">
        <v>2093</v>
      </c>
      <c r="O29" s="758"/>
      <c r="P29" s="768"/>
      <c r="Q29" s="307"/>
    </row>
    <row r="30" spans="2:17">
      <c r="B30" s="307"/>
      <c r="C30" s="778" t="s">
        <v>677</v>
      </c>
      <c r="D30" s="307"/>
      <c r="E30" s="306" t="s">
        <v>2094</v>
      </c>
      <c r="O30" s="758"/>
      <c r="P30" s="773" t="s">
        <v>1349</v>
      </c>
      <c r="Q30" s="307"/>
    </row>
    <row r="31" spans="2:17">
      <c r="B31" s="307"/>
      <c r="C31" s="778" t="s">
        <v>678</v>
      </c>
      <c r="D31" s="307"/>
      <c r="E31" s="306" t="s">
        <v>2095</v>
      </c>
      <c r="O31" s="758"/>
      <c r="P31" s="768"/>
      <c r="Q31" s="307"/>
    </row>
    <row r="32" spans="2:17">
      <c r="B32" s="307"/>
      <c r="C32" s="778" t="s">
        <v>679</v>
      </c>
      <c r="D32" s="307"/>
      <c r="E32" s="306" t="s">
        <v>2096</v>
      </c>
      <c r="O32" s="758"/>
      <c r="P32" s="773" t="s">
        <v>1349</v>
      </c>
      <c r="Q32" s="307"/>
    </row>
    <row r="33" spans="2:17">
      <c r="B33" s="307"/>
      <c r="C33" s="778" t="s">
        <v>680</v>
      </c>
      <c r="D33" s="307"/>
      <c r="O33" s="758"/>
      <c r="P33" s="768"/>
      <c r="Q33" s="307"/>
    </row>
    <row r="34" spans="2:17">
      <c r="B34" s="307"/>
      <c r="C34" s="778" t="s">
        <v>681</v>
      </c>
      <c r="D34" s="307"/>
      <c r="O34" s="758"/>
      <c r="P34" s="768"/>
      <c r="Q34" s="307"/>
    </row>
    <row r="35" spans="2:17">
      <c r="B35" s="307"/>
      <c r="C35" s="778" t="s">
        <v>682</v>
      </c>
      <c r="D35" s="307"/>
      <c r="O35" s="758"/>
      <c r="P35" s="768"/>
      <c r="Q35" s="307"/>
    </row>
    <row r="36" spans="2:17">
      <c r="B36" s="307"/>
      <c r="C36" s="778" t="s">
        <v>683</v>
      </c>
      <c r="D36" s="307"/>
      <c r="O36" s="758"/>
      <c r="P36" s="768"/>
      <c r="Q36" s="307"/>
    </row>
    <row r="37" spans="2:17">
      <c r="B37" s="307"/>
      <c r="C37" s="778" t="s">
        <v>684</v>
      </c>
      <c r="D37" s="307"/>
      <c r="E37" s="306" t="s">
        <v>2097</v>
      </c>
      <c r="O37" s="758"/>
      <c r="P37" s="773" t="s">
        <v>1349</v>
      </c>
      <c r="Q37" s="307"/>
    </row>
    <row r="38" spans="2:17">
      <c r="B38" s="307"/>
      <c r="C38" s="778" t="s">
        <v>685</v>
      </c>
      <c r="D38" s="307"/>
      <c r="O38" s="758"/>
      <c r="P38" s="768"/>
      <c r="Q38" s="307"/>
    </row>
    <row r="39" spans="2:17">
      <c r="B39" s="307"/>
      <c r="C39" s="778" t="s">
        <v>686</v>
      </c>
      <c r="D39" s="307"/>
      <c r="O39" s="758"/>
      <c r="P39" s="768">
        <v>0</v>
      </c>
      <c r="Q39" s="307"/>
    </row>
    <row r="40" spans="2:17">
      <c r="B40" s="307"/>
      <c r="C40" s="778" t="s">
        <v>687</v>
      </c>
      <c r="D40" s="307"/>
      <c r="O40" s="758"/>
      <c r="P40" s="768"/>
      <c r="Q40" s="307"/>
    </row>
    <row r="41" spans="2:17">
      <c r="B41" s="307"/>
      <c r="C41" s="778" t="s">
        <v>688</v>
      </c>
      <c r="D41" s="307"/>
      <c r="O41" s="758"/>
      <c r="P41" s="768"/>
      <c r="Q41" s="307"/>
    </row>
    <row r="42" spans="2:17">
      <c r="B42" s="307"/>
      <c r="C42" s="778" t="s">
        <v>689</v>
      </c>
      <c r="D42" s="307"/>
      <c r="E42" s="306" t="s">
        <v>2098</v>
      </c>
      <c r="O42" s="758"/>
      <c r="P42" s="773" t="s">
        <v>1349</v>
      </c>
      <c r="Q42" s="307"/>
    </row>
    <row r="43" spans="2:17">
      <c r="B43" s="307"/>
      <c r="C43" s="778" t="s">
        <v>690</v>
      </c>
      <c r="D43" s="307"/>
      <c r="O43" s="758"/>
      <c r="P43" s="768"/>
      <c r="Q43" s="307"/>
    </row>
    <row r="44" spans="2:17">
      <c r="B44" s="307"/>
      <c r="C44" s="778" t="s">
        <v>691</v>
      </c>
      <c r="D44" s="307"/>
      <c r="O44" s="758"/>
      <c r="P44" s="768"/>
      <c r="Q44" s="307"/>
    </row>
    <row r="45" spans="2:17">
      <c r="B45" s="307"/>
      <c r="C45" s="778" t="s">
        <v>692</v>
      </c>
      <c r="D45" s="307"/>
      <c r="O45" s="758"/>
      <c r="P45" s="768"/>
      <c r="Q45" s="307"/>
    </row>
    <row r="46" spans="2:17">
      <c r="B46" s="307"/>
      <c r="C46" s="778" t="s">
        <v>693</v>
      </c>
      <c r="D46" s="307"/>
      <c r="O46" s="758"/>
      <c r="P46" s="768"/>
      <c r="Q46" s="307"/>
    </row>
    <row r="47" spans="2:17">
      <c r="B47" s="307"/>
      <c r="C47" s="778" t="s">
        <v>694</v>
      </c>
      <c r="D47" s="307"/>
      <c r="E47" s="306" t="s">
        <v>2099</v>
      </c>
      <c r="O47" s="758"/>
      <c r="P47" s="773" t="s">
        <v>1349</v>
      </c>
      <c r="Q47" s="307"/>
    </row>
    <row r="48" spans="2:17">
      <c r="B48" s="307"/>
      <c r="C48" s="778" t="s">
        <v>695</v>
      </c>
      <c r="D48" s="307"/>
      <c r="O48" s="758"/>
      <c r="P48" s="768"/>
      <c r="Q48" s="307"/>
    </row>
    <row r="49" spans="2:17">
      <c r="B49" s="307"/>
      <c r="C49" s="778" t="s">
        <v>696</v>
      </c>
      <c r="D49" s="307"/>
      <c r="O49" s="758"/>
      <c r="P49" s="768" t="s">
        <v>492</v>
      </c>
      <c r="Q49" s="307"/>
    </row>
    <row r="50" spans="2:17">
      <c r="B50" s="307"/>
      <c r="C50" s="778" t="s">
        <v>697</v>
      </c>
      <c r="D50" s="307"/>
      <c r="O50" s="758"/>
      <c r="P50" s="768"/>
      <c r="Q50" s="307"/>
    </row>
    <row r="51" spans="2:17">
      <c r="B51" s="307"/>
      <c r="C51" s="778" t="s">
        <v>698</v>
      </c>
      <c r="D51" s="307"/>
      <c r="O51" s="758"/>
      <c r="P51" s="768"/>
      <c r="Q51" s="307"/>
    </row>
    <row r="52" spans="2:17">
      <c r="B52" s="307"/>
      <c r="C52" s="778" t="s">
        <v>699</v>
      </c>
      <c r="D52" s="307"/>
      <c r="O52" s="758"/>
      <c r="P52" s="768"/>
      <c r="Q52" s="307"/>
    </row>
    <row r="53" spans="2:17">
      <c r="B53" s="307"/>
      <c r="C53" s="778" t="s">
        <v>700</v>
      </c>
      <c r="D53" s="307"/>
      <c r="O53" s="758"/>
      <c r="P53" s="768"/>
      <c r="Q53" s="307"/>
    </row>
    <row r="54" spans="2:17">
      <c r="B54" s="307"/>
      <c r="C54" s="778" t="s">
        <v>701</v>
      </c>
      <c r="D54" s="307"/>
      <c r="O54" s="758"/>
      <c r="P54" s="768"/>
      <c r="Q54" s="307"/>
    </row>
    <row r="55" spans="2:17">
      <c r="B55" s="307"/>
      <c r="C55" s="776"/>
      <c r="D55" s="307"/>
      <c r="E55" s="306" t="s">
        <v>2092</v>
      </c>
      <c r="O55" s="758"/>
      <c r="P55" s="768"/>
      <c r="Q55" s="307"/>
    </row>
    <row r="56" spans="2:17">
      <c r="B56" s="307"/>
      <c r="C56" s="778" t="s">
        <v>702</v>
      </c>
      <c r="D56" s="307"/>
      <c r="E56" s="306" t="s">
        <v>2100</v>
      </c>
      <c r="O56" s="758"/>
      <c r="P56" s="768">
        <f>P29+P31+P34+P39-P44-P50</f>
        <v>0</v>
      </c>
      <c r="Q56" s="307"/>
    </row>
    <row r="57" spans="2:17">
      <c r="B57" s="307"/>
      <c r="C57" s="779"/>
      <c r="D57" s="761"/>
      <c r="E57" s="310"/>
      <c r="F57" s="310"/>
      <c r="G57" s="310"/>
      <c r="H57" s="310"/>
      <c r="I57" s="310"/>
      <c r="J57" s="310"/>
      <c r="K57" s="310"/>
      <c r="L57" s="310"/>
      <c r="M57" s="310"/>
      <c r="N57" s="310"/>
      <c r="O57" s="772"/>
      <c r="P57" s="766"/>
      <c r="Q57" s="307"/>
    </row>
    <row r="58" spans="2:17">
      <c r="B58" s="307"/>
      <c r="C58" s="778" t="s">
        <v>703</v>
      </c>
      <c r="D58" s="307"/>
      <c r="E58" s="306" t="s">
        <v>2101</v>
      </c>
      <c r="O58" s="758"/>
      <c r="P58" s="762"/>
      <c r="Q58" s="307"/>
    </row>
    <row r="59" spans="2:17">
      <c r="B59" s="307"/>
      <c r="C59" s="778" t="s">
        <v>704</v>
      </c>
      <c r="D59" s="307"/>
      <c r="K59" s="311"/>
      <c r="O59" s="758"/>
      <c r="P59" s="762"/>
      <c r="Q59" s="307"/>
    </row>
    <row r="60" spans="2:17">
      <c r="B60" s="307"/>
      <c r="C60" s="778" t="s">
        <v>705</v>
      </c>
      <c r="D60" s="307"/>
      <c r="K60" s="312"/>
      <c r="O60" s="758"/>
      <c r="P60" s="762"/>
      <c r="Q60" s="307"/>
    </row>
    <row r="61" spans="2:17">
      <c r="B61" s="307"/>
      <c r="C61" s="776"/>
      <c r="D61" s="307"/>
      <c r="K61" s="313"/>
      <c r="O61" s="758"/>
      <c r="P61" s="762"/>
      <c r="Q61" s="307"/>
    </row>
    <row r="62" spans="2:17">
      <c r="B62" s="307"/>
      <c r="C62" s="778" t="s">
        <v>706</v>
      </c>
      <c r="D62" s="307"/>
      <c r="E62" s="309"/>
      <c r="K62" s="311"/>
      <c r="O62" s="758"/>
      <c r="P62" s="762"/>
      <c r="Q62" s="307"/>
    </row>
    <row r="63" spans="2:17">
      <c r="B63" s="307"/>
      <c r="C63" s="778">
        <v>32</v>
      </c>
      <c r="D63" s="307"/>
      <c r="K63" s="314"/>
      <c r="O63" s="758"/>
      <c r="P63" s="762"/>
      <c r="Q63" s="307"/>
    </row>
    <row r="64" spans="2:17">
      <c r="B64" s="307"/>
      <c r="C64" s="776"/>
      <c r="D64" s="307"/>
      <c r="K64" s="313"/>
      <c r="O64" s="758"/>
      <c r="P64" s="762"/>
      <c r="Q64" s="307"/>
    </row>
    <row r="65" spans="2:17">
      <c r="B65" s="307"/>
      <c r="C65" s="778">
        <v>33</v>
      </c>
      <c r="D65" s="307"/>
      <c r="M65" s="311"/>
      <c r="O65" s="758"/>
      <c r="P65" s="762"/>
      <c r="Q65" s="307"/>
    </row>
    <row r="66" spans="2:17">
      <c r="B66" s="307"/>
      <c r="C66" s="778">
        <v>34</v>
      </c>
      <c r="D66" s="307"/>
      <c r="E66" s="309"/>
      <c r="K66" s="311"/>
      <c r="M66" s="315"/>
      <c r="O66" s="758"/>
      <c r="P66" s="762"/>
      <c r="Q66" s="307"/>
    </row>
    <row r="67" spans="2:17">
      <c r="B67" s="307"/>
      <c r="C67" s="778">
        <v>35</v>
      </c>
      <c r="D67" s="307"/>
      <c r="E67" s="309"/>
      <c r="K67" s="311"/>
      <c r="M67" s="315"/>
      <c r="O67" s="758"/>
      <c r="P67" s="762"/>
      <c r="Q67" s="307"/>
    </row>
    <row r="68" spans="2:17" ht="17.25">
      <c r="B68" s="307"/>
      <c r="C68" s="778">
        <v>36</v>
      </c>
      <c r="D68" s="307"/>
      <c r="E68" s="309"/>
      <c r="K68" s="311"/>
      <c r="M68" s="316"/>
      <c r="O68" s="758"/>
      <c r="P68" s="762"/>
      <c r="Q68" s="307"/>
    </row>
    <row r="69" spans="2:17">
      <c r="B69" s="307"/>
      <c r="C69" s="778">
        <v>37</v>
      </c>
      <c r="D69" s="307"/>
      <c r="M69" s="311"/>
      <c r="O69" s="758"/>
      <c r="P69" s="762"/>
      <c r="Q69" s="307"/>
    </row>
    <row r="70" spans="2:17">
      <c r="B70" s="307"/>
      <c r="C70" s="778">
        <v>38</v>
      </c>
      <c r="D70" s="307"/>
      <c r="M70" s="317"/>
      <c r="O70" s="758"/>
      <c r="P70" s="762"/>
      <c r="Q70" s="307"/>
    </row>
    <row r="71" spans="2:17">
      <c r="B71" s="307"/>
      <c r="C71" s="778">
        <v>39</v>
      </c>
      <c r="D71" s="307"/>
      <c r="M71" s="317"/>
      <c r="O71" s="758"/>
      <c r="P71" s="762"/>
      <c r="Q71" s="307"/>
    </row>
    <row r="72" spans="2:17">
      <c r="B72" s="307"/>
      <c r="C72" s="778">
        <v>40</v>
      </c>
      <c r="D72" s="307"/>
      <c r="F72" s="309"/>
      <c r="I72" s="311"/>
      <c r="O72" s="758"/>
      <c r="P72" s="762"/>
      <c r="Q72" s="307"/>
    </row>
    <row r="73" spans="2:17">
      <c r="B73" s="307"/>
      <c r="C73" s="778">
        <v>41</v>
      </c>
      <c r="D73" s="307"/>
      <c r="I73" s="314"/>
      <c r="O73" s="758"/>
      <c r="P73" s="762"/>
      <c r="Q73" s="307"/>
    </row>
    <row r="74" spans="2:17">
      <c r="B74" s="307"/>
      <c r="C74" s="778">
        <v>42</v>
      </c>
      <c r="D74" s="307"/>
      <c r="I74" s="311"/>
      <c r="O74" s="758"/>
      <c r="P74" s="762"/>
      <c r="Q74" s="307"/>
    </row>
    <row r="75" spans="2:17">
      <c r="B75" s="307"/>
      <c r="C75" s="777"/>
      <c r="D75" s="771"/>
      <c r="E75" s="764"/>
      <c r="F75" s="764"/>
      <c r="G75" s="764"/>
      <c r="H75" s="764"/>
      <c r="I75" s="780"/>
      <c r="J75" s="764"/>
      <c r="K75" s="764"/>
      <c r="L75" s="764"/>
      <c r="M75" s="764"/>
      <c r="N75" s="763"/>
      <c r="O75" s="771"/>
      <c r="P75" s="763"/>
      <c r="Q75" s="307"/>
    </row>
    <row r="77" spans="2:17">
      <c r="J77" s="307"/>
      <c r="P77" s="670" t="s">
        <v>2334</v>
      </c>
    </row>
    <row r="78" spans="2:17">
      <c r="P78" s="308"/>
    </row>
    <row r="166" spans="18:20">
      <c r="R166" s="306" t="s">
        <v>492</v>
      </c>
      <c r="S166" s="306" t="s">
        <v>492</v>
      </c>
      <c r="T166" s="306" t="s">
        <v>492</v>
      </c>
    </row>
  </sheetData>
  <customSheetViews>
    <customSheetView guid="{3336704C-C86D-41A0-9B04-03A25221C3F1}" scale="87" colorId="22" showPageBreaks="1" fitToPage="1" printArea="1" showRuler="0" topLeftCell="C7">
      <selection activeCell="P8" sqref="P8"/>
      <pageMargins left="0.5" right="0.5" top="0.5" bottom="0.55000000000000004" header="0.5" footer="0.5"/>
      <pageSetup scale="59" orientation="portrait" r:id="rId1"/>
      <headerFooter alignWithMargins="0"/>
    </customSheetView>
    <customSheetView guid="{186A0260-DB8C-42F6-ADCE-9C35D9933D5B}" scale="87" colorId="22" fitToPage="1" showRuler="0" topLeftCell="B1">
      <selection activeCell="P10" sqref="P10"/>
      <pageMargins left="0.5" right="0.5" top="0.5" bottom="0.55000000000000004" header="0.5" footer="0.5"/>
      <pageSetup scale="59" orientation="portrait" r:id="rId2"/>
      <headerFooter alignWithMargins="0"/>
    </customSheetView>
    <customSheetView guid="{0F9397AA-B4ED-47EF-BC79-BFEC0D3E0701}" scale="87" colorId="22" showPageBreaks="1" fitToPage="1" printArea="1" showRuler="0" topLeftCell="G51">
      <selection activeCell="A2" sqref="A2"/>
      <pageMargins left="0.5" right="0.5" top="0.5" bottom="0.55000000000000004" header="0.5" footer="0.5"/>
      <pageSetup scale="63" orientation="portrait" r:id="rId3"/>
      <headerFooter alignWithMargins="0"/>
    </customSheetView>
    <customSheetView guid="{CCA0C3E2-B2E2-4226-9654-0AB73CE002E7}" scale="87" colorId="22" showPageBreaks="1" fitToPage="1" printArea="1" showRuler="0" topLeftCell="L67">
      <selection activeCell="Q78" sqref="A1:Q78"/>
      <pageMargins left="0.5" right="0.5" top="0.5" bottom="0.55000000000000004" header="0.5" footer="0.5"/>
      <pageSetup scale="59" orientation="portrait" r:id="rId4"/>
      <headerFooter alignWithMargins="0"/>
    </customSheetView>
    <customSheetView guid="{56D44596-4A75-4B45-B852-2389F2F06E07}" scale="87" colorId="22" fitToPage="1" showRuler="0" topLeftCell="L67">
      <selection activeCell="Q78" sqref="A1:Q78"/>
      <pageMargins left="0.5" right="0.5" top="0.5" bottom="0.55000000000000004" header="0.5" footer="0.5"/>
      <pageSetup scale="59" orientation="portrait" r:id="rId5"/>
      <headerFooter alignWithMargins="0"/>
    </customSheetView>
    <customSheetView guid="{D5B5BADA-8EBF-4C10-97E9-D8DAB5586B34}" scale="87" colorId="22" showPageBreaks="1" fitToPage="1" printArea="1" showRuler="0" topLeftCell="B1">
      <selection activeCell="P10" sqref="P10"/>
      <pageMargins left="0.5" right="0.5" top="0.5" bottom="0.55000000000000004" header="0.5" footer="0.5"/>
      <pageSetup scale="59" orientation="portrait" r:id="rId6"/>
      <headerFooter alignWithMargins="0"/>
    </customSheetView>
  </customSheetViews>
  <phoneticPr fontId="26" type="noConversion"/>
  <pageMargins left="0.5" right="0.5" top="0.5" bottom="0.55000000000000004" header="0.5" footer="0.5"/>
  <pageSetup scale="59" orientation="portrait" r:id="rId7"/>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transitionEntry="1"/>
  <dimension ref="A2:AB87"/>
  <sheetViews>
    <sheetView defaultGridColor="0" colorId="22" zoomScale="87" zoomScaleNormal="87" workbookViewId="0">
      <selection activeCell="B2" sqref="B2"/>
    </sheetView>
  </sheetViews>
  <sheetFormatPr defaultColWidth="9.77734375" defaultRowHeight="15"/>
  <cols>
    <col min="1" max="1" width="1.77734375" customWidth="1"/>
    <col min="2" max="2" width="4.77734375" customWidth="1"/>
    <col min="3" max="3" width="1.77734375" customWidth="1"/>
    <col min="7" max="7" width="1.77734375" customWidth="1"/>
    <col min="9" max="9" width="10.77734375" customWidth="1"/>
    <col min="11" max="11" width="1.77734375" customWidth="1"/>
    <col min="12" max="12" width="20.77734375" customWidth="1"/>
    <col min="13" max="13" width="1.77734375" customWidth="1"/>
    <col min="14" max="14" width="20.77734375" customWidth="1"/>
    <col min="15" max="16" width="1.77734375" customWidth="1"/>
    <col min="17" max="17" width="41.77734375" customWidth="1"/>
    <col min="18" max="18" width="1.77734375" customWidth="1"/>
    <col min="19" max="19" width="20.77734375" customWidth="1"/>
    <col min="20" max="20" width="1.77734375" customWidth="1"/>
    <col min="21" max="21" width="20.77734375" customWidth="1"/>
    <col min="22" max="22" width="1.77734375" customWidth="1"/>
    <col min="23" max="23" width="20.77734375" customWidth="1"/>
    <col min="24" max="24" width="1.77734375" customWidth="1"/>
    <col min="25" max="25" width="20.77734375" customWidth="1"/>
    <col min="26" max="26" width="1.77734375" customWidth="1"/>
    <col min="27" max="27" width="4.77734375" customWidth="1"/>
    <col min="28" max="28" width="1.77734375" customWidth="1"/>
  </cols>
  <sheetData>
    <row r="2" spans="1:28">
      <c r="B2" s="781"/>
      <c r="C2" s="782"/>
      <c r="D2" s="782"/>
      <c r="E2" s="782"/>
      <c r="F2" s="783"/>
      <c r="G2" s="782"/>
      <c r="H2" s="782"/>
      <c r="I2" s="782"/>
      <c r="J2" s="783"/>
      <c r="K2" s="782"/>
      <c r="L2" s="783"/>
      <c r="M2" s="782"/>
      <c r="N2" s="783"/>
      <c r="Q2" s="283"/>
      <c r="R2" s="2"/>
      <c r="S2" s="2"/>
      <c r="T2" s="3"/>
      <c r="U2" s="2"/>
      <c r="V2" s="1"/>
      <c r="W2" s="2"/>
      <c r="X2" s="1"/>
      <c r="Y2" s="2"/>
      <c r="Z2" s="2"/>
      <c r="AA2" s="3"/>
    </row>
    <row r="3" spans="1:28">
      <c r="A3" s="24"/>
      <c r="B3" s="4" t="s">
        <v>494</v>
      </c>
      <c r="F3" s="6"/>
      <c r="G3" s="24"/>
      <c r="H3" t="s">
        <v>495</v>
      </c>
      <c r="J3" s="6"/>
      <c r="K3" s="24"/>
      <c r="L3" s="6" t="s">
        <v>496</v>
      </c>
      <c r="M3" s="24"/>
      <c r="N3" s="6" t="s">
        <v>497</v>
      </c>
      <c r="O3" s="24"/>
      <c r="P3" s="24"/>
      <c r="Q3" s="36" t="s">
        <v>494</v>
      </c>
      <c r="S3" t="s">
        <v>2102</v>
      </c>
      <c r="T3" s="6"/>
      <c r="V3" s="35"/>
      <c r="W3" t="s">
        <v>496</v>
      </c>
      <c r="X3" s="35"/>
      <c r="Y3" t="s">
        <v>497</v>
      </c>
      <c r="AA3" s="6"/>
      <c r="AB3" s="24"/>
    </row>
    <row r="4" spans="1:28">
      <c r="A4" s="24"/>
      <c r="B4" s="4"/>
      <c r="F4" s="6"/>
      <c r="G4" s="24"/>
      <c r="H4" s="17" t="s">
        <v>498</v>
      </c>
      <c r="J4" s="6"/>
      <c r="K4" s="24"/>
      <c r="L4" s="6" t="s">
        <v>499</v>
      </c>
      <c r="M4" s="24"/>
      <c r="N4" s="6"/>
      <c r="O4" s="24"/>
      <c r="P4" s="24"/>
      <c r="Q4" s="36"/>
      <c r="S4" t="s">
        <v>2103</v>
      </c>
      <c r="T4" s="6"/>
      <c r="V4" s="35"/>
      <c r="W4" t="s">
        <v>499</v>
      </c>
      <c r="X4" s="35"/>
      <c r="Y4" s="18" t="str">
        <f>'pg. 1'!$M$10</f>
        <v xml:space="preserve">   December 31, 2024</v>
      </c>
      <c r="AA4" s="6"/>
      <c r="AB4" s="24"/>
    </row>
    <row r="5" spans="1:28">
      <c r="A5" s="24"/>
      <c r="B5" t="str">
        <f>'pg. 1'!$D$10</f>
        <v>[Utility Name]</v>
      </c>
      <c r="F5" s="6"/>
      <c r="G5" s="24"/>
      <c r="H5" t="s">
        <v>471</v>
      </c>
      <c r="J5" s="6"/>
      <c r="K5" s="24"/>
      <c r="L5" s="933" t="str">
        <f>'pg. 1'!$O$31</f>
        <v>03/30/2025</v>
      </c>
      <c r="M5" s="24"/>
      <c r="N5" s="18" t="str">
        <f>'pg. 1'!$M$10</f>
        <v xml:space="preserve">   December 31, 2024</v>
      </c>
      <c r="O5" s="24"/>
      <c r="P5" s="24"/>
      <c r="Q5" t="str">
        <f>'pg. 1'!$D$10</f>
        <v>[Utility Name]</v>
      </c>
      <c r="S5" t="s">
        <v>2104</v>
      </c>
      <c r="T5" s="6"/>
      <c r="V5" s="35"/>
      <c r="W5" s="933" t="str">
        <f>'pg. 1'!$O$31</f>
        <v>03/30/2025</v>
      </c>
      <c r="X5" s="35"/>
      <c r="AA5" s="6"/>
      <c r="AB5" s="24"/>
    </row>
    <row r="6" spans="1:28">
      <c r="A6" s="24"/>
      <c r="B6" s="786"/>
      <c r="C6" s="787"/>
      <c r="D6" s="787"/>
      <c r="E6" s="787"/>
      <c r="F6" s="788"/>
      <c r="G6" s="139"/>
      <c r="H6" s="787"/>
      <c r="I6" s="787"/>
      <c r="J6" s="788"/>
      <c r="K6" s="139"/>
      <c r="L6" s="788"/>
      <c r="M6" s="139"/>
      <c r="N6" s="788"/>
      <c r="O6" s="24"/>
      <c r="P6" s="24"/>
      <c r="Q6" s="792"/>
      <c r="R6" s="787"/>
      <c r="S6" s="8"/>
      <c r="T6" s="788"/>
      <c r="U6" s="787"/>
      <c r="V6" s="522"/>
      <c r="W6" s="787"/>
      <c r="X6" s="522"/>
      <c r="Y6" s="787"/>
      <c r="Z6" s="787"/>
      <c r="AA6" s="788"/>
      <c r="AB6" s="24"/>
    </row>
    <row r="7" spans="1:28">
      <c r="A7" s="24"/>
      <c r="B7" s="4"/>
      <c r="N7" s="6"/>
      <c r="O7" s="24"/>
      <c r="P7" s="24"/>
      <c r="Q7" s="4"/>
      <c r="AA7" s="6"/>
      <c r="AB7" s="24"/>
    </row>
    <row r="8" spans="1:28">
      <c r="A8" s="24"/>
      <c r="B8" s="4"/>
      <c r="F8" t="s">
        <v>2105</v>
      </c>
      <c r="N8" s="6"/>
      <c r="O8" s="24"/>
      <c r="P8" s="24"/>
      <c r="Q8" s="4"/>
      <c r="S8" t="s">
        <v>2106</v>
      </c>
      <c r="AA8" s="6"/>
      <c r="AB8" s="24"/>
    </row>
    <row r="9" spans="1:28">
      <c r="A9" s="24"/>
      <c r="B9" s="784"/>
      <c r="C9" s="319"/>
      <c r="D9" s="319"/>
      <c r="E9" s="319"/>
      <c r="F9" s="319"/>
      <c r="G9" s="319"/>
      <c r="H9" s="319"/>
      <c r="I9" s="319"/>
      <c r="J9" s="319"/>
      <c r="K9" s="319"/>
      <c r="L9" s="319"/>
      <c r="M9" s="319"/>
      <c r="N9" s="785"/>
      <c r="O9" s="24"/>
      <c r="P9" s="24"/>
      <c r="Q9" s="786"/>
      <c r="R9" s="8"/>
      <c r="S9" s="787"/>
      <c r="T9" s="8"/>
      <c r="U9" s="787"/>
      <c r="V9" s="787"/>
      <c r="W9" s="787"/>
      <c r="X9" s="787"/>
      <c r="Y9" s="787"/>
      <c r="Z9" s="787"/>
      <c r="AA9" s="788"/>
      <c r="AB9" s="24"/>
    </row>
    <row r="10" spans="1:28">
      <c r="A10" s="24"/>
      <c r="B10" s="781"/>
      <c r="C10" s="782"/>
      <c r="D10" s="782"/>
      <c r="E10" s="782"/>
      <c r="F10" s="782"/>
      <c r="G10" s="782"/>
      <c r="H10" s="782"/>
      <c r="I10" s="782"/>
      <c r="J10" s="782"/>
      <c r="K10" s="782"/>
      <c r="L10" s="782"/>
      <c r="M10" s="782"/>
      <c r="N10" s="783"/>
      <c r="O10" s="24"/>
      <c r="P10" s="24"/>
      <c r="Q10" s="784"/>
      <c r="S10" t="s">
        <v>1911</v>
      </c>
      <c r="U10" s="319"/>
      <c r="V10" s="319"/>
      <c r="W10" s="319"/>
      <c r="X10" s="319"/>
      <c r="Y10" s="319"/>
      <c r="Z10" s="319"/>
      <c r="AA10" s="785"/>
      <c r="AB10" s="24"/>
    </row>
    <row r="11" spans="1:28">
      <c r="A11" s="24"/>
      <c r="B11" s="4"/>
      <c r="N11" s="6"/>
      <c r="O11" s="24"/>
      <c r="P11" s="24"/>
      <c r="Q11" s="4" t="s">
        <v>2107</v>
      </c>
      <c r="S11" t="s">
        <v>2108</v>
      </c>
      <c r="W11" s="17" t="s">
        <v>2109</v>
      </c>
      <c r="AA11" s="6"/>
      <c r="AB11" s="24"/>
    </row>
    <row r="12" spans="1:28">
      <c r="A12" s="24"/>
      <c r="B12" s="4"/>
      <c r="D12" t="s">
        <v>2110</v>
      </c>
      <c r="J12" t="s">
        <v>2111</v>
      </c>
      <c r="N12" s="6"/>
      <c r="O12" s="24"/>
      <c r="P12" s="24"/>
      <c r="Q12" s="4" t="s">
        <v>2112</v>
      </c>
      <c r="S12" t="s">
        <v>2113</v>
      </c>
      <c r="W12" s="17" t="s">
        <v>2114</v>
      </c>
      <c r="AA12" s="6"/>
      <c r="AB12" s="24"/>
    </row>
    <row r="13" spans="1:28">
      <c r="A13" s="24"/>
      <c r="B13" s="4" t="s">
        <v>2115</v>
      </c>
      <c r="J13" t="s">
        <v>2116</v>
      </c>
      <c r="N13" s="6"/>
      <c r="O13" s="24"/>
      <c r="P13" s="24"/>
      <c r="Q13" s="4" t="s">
        <v>2117</v>
      </c>
      <c r="S13" t="s">
        <v>2118</v>
      </c>
      <c r="W13" t="s">
        <v>2119</v>
      </c>
      <c r="AA13" s="6"/>
      <c r="AB13" s="24"/>
    </row>
    <row r="14" spans="1:28">
      <c r="A14" s="24"/>
      <c r="B14" s="4" t="s">
        <v>2120</v>
      </c>
      <c r="J14" t="s">
        <v>2121</v>
      </c>
      <c r="N14" s="6"/>
      <c r="O14" s="24"/>
      <c r="P14" s="24"/>
      <c r="Q14" s="4" t="s">
        <v>2122</v>
      </c>
      <c r="S14" t="s">
        <v>2123</v>
      </c>
      <c r="AA14" s="6"/>
      <c r="AB14" s="24"/>
    </row>
    <row r="15" spans="1:28">
      <c r="A15" s="24"/>
      <c r="B15" s="4" t="s">
        <v>2124</v>
      </c>
      <c r="J15" t="s">
        <v>2125</v>
      </c>
      <c r="N15" s="6"/>
      <c r="O15" s="24"/>
      <c r="P15" s="24"/>
      <c r="Q15" s="4" t="s">
        <v>2126</v>
      </c>
      <c r="S15" t="s">
        <v>2127</v>
      </c>
      <c r="AA15" s="6"/>
      <c r="AB15" s="24"/>
    </row>
    <row r="16" spans="1:28">
      <c r="A16" s="24"/>
      <c r="B16" s="4" t="s">
        <v>2128</v>
      </c>
      <c r="J16" t="s">
        <v>2129</v>
      </c>
      <c r="N16" s="6"/>
      <c r="O16" s="24"/>
      <c r="P16" s="24"/>
      <c r="Q16" s="4" t="s">
        <v>2130</v>
      </c>
      <c r="S16" t="s">
        <v>2131</v>
      </c>
      <c r="AA16" s="6"/>
      <c r="AB16" s="24"/>
    </row>
    <row r="17" spans="1:28">
      <c r="A17" s="24"/>
      <c r="B17" s="4" t="s">
        <v>2132</v>
      </c>
      <c r="J17" t="s">
        <v>2133</v>
      </c>
      <c r="N17" s="6"/>
      <c r="O17" s="24"/>
      <c r="P17" s="24"/>
      <c r="Q17" s="4" t="s">
        <v>2134</v>
      </c>
      <c r="S17" t="s">
        <v>2135</v>
      </c>
      <c r="AA17" s="6"/>
      <c r="AB17" s="24"/>
    </row>
    <row r="18" spans="1:28">
      <c r="A18" s="24"/>
      <c r="B18" s="4" t="s">
        <v>2136</v>
      </c>
      <c r="J18" t="s">
        <v>2137</v>
      </c>
      <c r="N18" s="6"/>
      <c r="O18" s="24"/>
      <c r="P18" s="24"/>
      <c r="Q18" s="4" t="s">
        <v>2138</v>
      </c>
      <c r="S18" t="s">
        <v>2139</v>
      </c>
      <c r="AA18" s="6"/>
      <c r="AB18" s="24"/>
    </row>
    <row r="19" spans="1:28">
      <c r="A19" s="24"/>
      <c r="B19" s="4" t="s">
        <v>2140</v>
      </c>
      <c r="J19" t="s">
        <v>2141</v>
      </c>
      <c r="N19" s="6"/>
      <c r="O19" s="24"/>
      <c r="P19" s="24"/>
      <c r="Q19" s="4" t="s">
        <v>2142</v>
      </c>
      <c r="S19" t="s">
        <v>2143</v>
      </c>
      <c r="AA19" s="6"/>
      <c r="AB19" s="24"/>
    </row>
    <row r="20" spans="1:28">
      <c r="A20" s="24"/>
      <c r="B20" s="4" t="s">
        <v>2144</v>
      </c>
      <c r="J20" t="s">
        <v>2145</v>
      </c>
      <c r="N20" s="6"/>
      <c r="O20" s="24"/>
      <c r="P20" s="24"/>
      <c r="Q20" s="4" t="s">
        <v>2146</v>
      </c>
      <c r="S20" t="s">
        <v>2147</v>
      </c>
      <c r="AA20" s="6"/>
      <c r="AB20" s="24"/>
    </row>
    <row r="21" spans="1:28">
      <c r="A21" s="24"/>
      <c r="B21" s="4" t="s">
        <v>2148</v>
      </c>
      <c r="J21" t="s">
        <v>2149</v>
      </c>
      <c r="N21" s="6"/>
      <c r="O21" s="24"/>
      <c r="P21" s="24"/>
      <c r="Q21" s="4" t="s">
        <v>2150</v>
      </c>
      <c r="S21" t="s">
        <v>2151</v>
      </c>
      <c r="AA21" s="6"/>
      <c r="AB21" s="24"/>
    </row>
    <row r="22" spans="1:28">
      <c r="A22" s="24"/>
      <c r="B22" s="4"/>
      <c r="D22" t="s">
        <v>2152</v>
      </c>
      <c r="J22" t="s">
        <v>2153</v>
      </c>
      <c r="N22" s="6"/>
      <c r="O22" s="24"/>
      <c r="P22" s="24"/>
      <c r="Q22" s="4"/>
      <c r="S22" t="s">
        <v>2154</v>
      </c>
      <c r="AA22" s="6"/>
      <c r="AB22" s="24"/>
    </row>
    <row r="23" spans="1:28">
      <c r="A23" s="24"/>
      <c r="B23" s="4" t="s">
        <v>2155</v>
      </c>
      <c r="J23" t="s">
        <v>2156</v>
      </c>
      <c r="N23" s="6"/>
      <c r="O23" s="24"/>
      <c r="P23" s="24"/>
      <c r="Q23" s="4"/>
      <c r="S23" t="s">
        <v>2157</v>
      </c>
      <c r="AA23" s="6"/>
      <c r="AB23" s="24"/>
    </row>
    <row r="24" spans="1:28">
      <c r="A24" s="24"/>
      <c r="B24" s="784"/>
      <c r="C24" s="319"/>
      <c r="D24" s="319"/>
      <c r="E24" s="319"/>
      <c r="F24" s="319"/>
      <c r="G24" s="319"/>
      <c r="H24" s="319"/>
      <c r="I24" s="319"/>
      <c r="J24" s="319"/>
      <c r="K24" s="319"/>
      <c r="L24" s="319"/>
      <c r="M24" s="319"/>
      <c r="N24" s="785"/>
      <c r="O24" s="24"/>
      <c r="P24" s="24"/>
      <c r="Q24" s="784"/>
      <c r="R24" s="319"/>
      <c r="S24" s="319"/>
      <c r="T24" s="319"/>
      <c r="U24" s="319"/>
      <c r="V24" s="319"/>
      <c r="W24" s="319"/>
      <c r="X24" s="319"/>
      <c r="Y24" s="319"/>
      <c r="Z24" s="319"/>
      <c r="AA24" s="785"/>
      <c r="AB24" s="24"/>
    </row>
    <row r="25" spans="1:28">
      <c r="A25" s="24"/>
      <c r="B25" s="7"/>
      <c r="C25" s="139"/>
      <c r="D25" s="8"/>
      <c r="E25" s="8"/>
      <c r="F25" s="8"/>
      <c r="G25" s="8"/>
      <c r="H25" s="8"/>
      <c r="I25" s="8"/>
      <c r="J25" s="8"/>
      <c r="K25" s="139"/>
      <c r="L25" s="8"/>
      <c r="M25" s="8"/>
      <c r="N25" s="9"/>
      <c r="O25" s="24"/>
      <c r="P25" s="24"/>
      <c r="Q25" s="7"/>
      <c r="R25" s="139"/>
      <c r="S25" s="8"/>
      <c r="T25" s="139"/>
      <c r="U25" s="8"/>
      <c r="V25" s="139"/>
      <c r="W25" s="8"/>
      <c r="X25" s="8"/>
      <c r="Y25" s="8"/>
      <c r="Z25" s="139"/>
      <c r="AA25" s="9"/>
      <c r="AB25" s="24"/>
    </row>
    <row r="26" spans="1:28">
      <c r="A26" s="24"/>
      <c r="B26" s="1"/>
      <c r="C26" s="537"/>
      <c r="D26" s="2"/>
      <c r="E26" s="2"/>
      <c r="F26" s="2"/>
      <c r="G26" s="2"/>
      <c r="H26" s="2"/>
      <c r="I26" s="2"/>
      <c r="J26" s="2"/>
      <c r="K26" s="236"/>
      <c r="L26" s="2" t="s">
        <v>2158</v>
      </c>
      <c r="M26" s="2"/>
      <c r="N26" s="3"/>
      <c r="O26" s="24"/>
      <c r="P26" s="24"/>
      <c r="Q26" s="4"/>
      <c r="R26" s="318"/>
      <c r="T26" s="318"/>
      <c r="V26" s="318"/>
      <c r="W26" s="1" t="s">
        <v>2159</v>
      </c>
      <c r="Z26" s="318"/>
      <c r="AA26" s="6"/>
      <c r="AB26" s="24"/>
    </row>
    <row r="27" spans="1:28">
      <c r="A27" s="24"/>
      <c r="B27" s="7"/>
      <c r="C27" s="139"/>
      <c r="D27" s="8"/>
      <c r="E27" s="8"/>
      <c r="F27" s="8"/>
      <c r="G27" s="8"/>
      <c r="H27" s="8"/>
      <c r="I27" s="8"/>
      <c r="J27" s="8"/>
      <c r="K27" s="522"/>
      <c r="L27" s="787"/>
      <c r="M27" s="787"/>
      <c r="N27" s="788"/>
      <c r="O27" s="24"/>
      <c r="P27" s="24"/>
      <c r="Q27" s="4"/>
      <c r="R27" s="318"/>
      <c r="T27" s="318"/>
      <c r="V27" s="318"/>
      <c r="W27" s="786"/>
      <c r="X27" s="319"/>
      <c r="Y27" s="320"/>
      <c r="Z27" s="318"/>
      <c r="AA27" s="6"/>
      <c r="AB27" s="24"/>
    </row>
    <row r="28" spans="1:28">
      <c r="A28" s="24"/>
      <c r="B28" s="283"/>
      <c r="C28" s="24"/>
      <c r="J28" s="3"/>
      <c r="K28" s="236"/>
      <c r="L28" s="3"/>
      <c r="M28" s="24"/>
      <c r="N28" s="6"/>
      <c r="O28" s="24"/>
      <c r="P28" s="24"/>
      <c r="Q28" s="236" t="s">
        <v>2160</v>
      </c>
      <c r="R28" s="537"/>
      <c r="S28" s="236" t="s">
        <v>2161</v>
      </c>
      <c r="T28" s="537"/>
      <c r="U28" s="1"/>
      <c r="V28" s="537"/>
      <c r="W28" s="1"/>
      <c r="X28" s="801"/>
      <c r="Y28" s="1"/>
      <c r="Z28" s="801"/>
      <c r="AA28" s="283"/>
      <c r="AB28" s="24"/>
    </row>
    <row r="29" spans="1:28">
      <c r="A29" s="24"/>
      <c r="B29" s="286" t="s">
        <v>752</v>
      </c>
      <c r="C29" s="24"/>
      <c r="F29" t="s">
        <v>2162</v>
      </c>
      <c r="J29" s="6"/>
      <c r="K29" s="35"/>
      <c r="L29" s="34" t="s">
        <v>2160</v>
      </c>
      <c r="M29" s="24"/>
      <c r="N29" s="34" t="s">
        <v>2163</v>
      </c>
      <c r="O29" s="24"/>
      <c r="P29" s="24"/>
      <c r="Q29" s="35" t="s">
        <v>204</v>
      </c>
      <c r="R29" s="24"/>
      <c r="S29" s="35" t="s">
        <v>736</v>
      </c>
      <c r="T29" s="24"/>
      <c r="U29" s="35"/>
      <c r="V29" s="24"/>
      <c r="W29" s="35" t="s">
        <v>2164</v>
      </c>
      <c r="X29" s="318"/>
      <c r="Y29" s="35" t="s">
        <v>2163</v>
      </c>
      <c r="Z29" s="318"/>
      <c r="AA29" s="286" t="s">
        <v>752</v>
      </c>
      <c r="AB29" s="24"/>
    </row>
    <row r="30" spans="1:28">
      <c r="A30" s="24"/>
      <c r="B30" s="36" t="s">
        <v>753</v>
      </c>
      <c r="C30" s="24"/>
      <c r="E30" t="s">
        <v>2165</v>
      </c>
      <c r="J30" s="6"/>
      <c r="K30" s="35"/>
      <c r="L30" s="34" t="s">
        <v>2166</v>
      </c>
      <c r="M30" s="24"/>
      <c r="N30" s="34" t="s">
        <v>2167</v>
      </c>
      <c r="O30" s="24"/>
      <c r="P30" s="24"/>
      <c r="Q30" s="35" t="s">
        <v>737</v>
      </c>
      <c r="R30" s="24"/>
      <c r="S30" s="35" t="s">
        <v>738</v>
      </c>
      <c r="T30" s="24"/>
      <c r="U30" s="35" t="s">
        <v>1824</v>
      </c>
      <c r="V30" s="24"/>
      <c r="W30" s="35" t="s">
        <v>2168</v>
      </c>
      <c r="X30" s="318"/>
      <c r="Y30" s="35" t="s">
        <v>2167</v>
      </c>
      <c r="Z30" s="318"/>
      <c r="AA30" s="36" t="s">
        <v>753</v>
      </c>
      <c r="AB30" s="24"/>
    </row>
    <row r="31" spans="1:28">
      <c r="A31" s="24"/>
      <c r="B31" s="285"/>
      <c r="C31" s="139"/>
      <c r="D31" s="8"/>
      <c r="E31" s="8"/>
      <c r="F31" s="8"/>
      <c r="G31" s="8"/>
      <c r="H31" s="8"/>
      <c r="I31" s="8"/>
      <c r="J31" s="9"/>
      <c r="K31" s="522"/>
      <c r="L31" s="446" t="s">
        <v>2168</v>
      </c>
      <c r="M31" s="139"/>
      <c r="N31" s="446" t="s">
        <v>2169</v>
      </c>
      <c r="O31" s="24"/>
      <c r="P31" s="24"/>
      <c r="Q31" s="4"/>
      <c r="R31" s="24"/>
      <c r="S31" s="4"/>
      <c r="T31" s="24"/>
      <c r="U31" s="4"/>
      <c r="V31" s="24"/>
      <c r="W31" s="4"/>
      <c r="X31" s="318"/>
      <c r="Y31" s="35" t="s">
        <v>2169</v>
      </c>
      <c r="Z31" s="318"/>
      <c r="AA31" s="36"/>
      <c r="AB31" s="24"/>
    </row>
    <row r="32" spans="1:28">
      <c r="A32" s="24"/>
      <c r="B32" s="790"/>
      <c r="C32" s="218"/>
      <c r="D32" s="153"/>
      <c r="E32" s="153"/>
      <c r="F32" s="218" t="s">
        <v>739</v>
      </c>
      <c r="G32" s="153"/>
      <c r="H32" s="153"/>
      <c r="I32" s="153"/>
      <c r="J32" s="183"/>
      <c r="K32" s="793"/>
      <c r="L32" s="789" t="s">
        <v>2508</v>
      </c>
      <c r="M32" s="218"/>
      <c r="N32" s="789" t="s">
        <v>675</v>
      </c>
      <c r="O32" s="24"/>
      <c r="P32" s="24"/>
      <c r="Q32" s="793" t="s">
        <v>741</v>
      </c>
      <c r="R32" s="218"/>
      <c r="S32" s="793" t="s">
        <v>2507</v>
      </c>
      <c r="T32" s="218"/>
      <c r="U32" s="793" t="s">
        <v>1580</v>
      </c>
      <c r="V32" s="218"/>
      <c r="W32" s="793" t="s">
        <v>1581</v>
      </c>
      <c r="X32" s="802"/>
      <c r="Y32" s="793" t="s">
        <v>1582</v>
      </c>
      <c r="Z32" s="802"/>
      <c r="AA32" s="790"/>
      <c r="AB32" s="24"/>
    </row>
    <row r="33" spans="1:28">
      <c r="A33" s="24"/>
      <c r="B33" s="791"/>
      <c r="C33" s="24"/>
      <c r="D33" s="319"/>
      <c r="E33" s="319"/>
      <c r="F33" s="319"/>
      <c r="G33" s="319"/>
      <c r="H33" s="319"/>
      <c r="I33" s="319"/>
      <c r="J33" s="785"/>
      <c r="K33" s="35"/>
      <c r="L33" s="785"/>
      <c r="M33" s="24"/>
      <c r="N33" s="785"/>
      <c r="O33" s="24"/>
      <c r="P33" s="24"/>
      <c r="Q33" s="784"/>
      <c r="R33" s="24"/>
      <c r="S33" s="784"/>
      <c r="T33" s="24"/>
      <c r="U33" s="784"/>
      <c r="V33" s="24"/>
      <c r="W33" s="784"/>
      <c r="X33" s="318"/>
      <c r="Y33" s="784"/>
      <c r="Z33" s="318"/>
      <c r="AA33" s="791"/>
      <c r="AB33" s="24"/>
    </row>
    <row r="34" spans="1:28">
      <c r="A34" s="24"/>
      <c r="B34" s="540" t="s">
        <v>676</v>
      </c>
      <c r="C34" s="24"/>
      <c r="J34" s="6"/>
      <c r="K34" s="35"/>
      <c r="L34" s="6"/>
      <c r="M34" s="24"/>
      <c r="N34" s="6"/>
      <c r="O34" s="24"/>
      <c r="P34" s="24"/>
      <c r="Q34" s="4"/>
      <c r="R34" s="24"/>
      <c r="S34" s="4"/>
      <c r="T34" s="24"/>
      <c r="U34" s="4"/>
      <c r="V34" s="24"/>
      <c r="W34" s="4"/>
      <c r="X34" s="318"/>
      <c r="Y34" s="4"/>
      <c r="Z34" s="318"/>
      <c r="AA34" s="540" t="s">
        <v>676</v>
      </c>
      <c r="AB34" s="24"/>
    </row>
    <row r="35" spans="1:28">
      <c r="A35" s="24"/>
      <c r="B35" s="540" t="s">
        <v>677</v>
      </c>
      <c r="C35" s="24"/>
      <c r="J35" s="6"/>
      <c r="K35" s="35"/>
      <c r="L35" s="6"/>
      <c r="M35" s="24"/>
      <c r="N35" s="6"/>
      <c r="O35" s="24"/>
      <c r="P35" s="24"/>
      <c r="Q35" s="4"/>
      <c r="R35" s="24"/>
      <c r="S35" s="4"/>
      <c r="T35" s="24"/>
      <c r="U35" s="4"/>
      <c r="V35" s="24"/>
      <c r="W35" s="4"/>
      <c r="X35" s="318"/>
      <c r="Y35" s="4"/>
      <c r="Z35" s="318"/>
      <c r="AA35" s="540" t="s">
        <v>677</v>
      </c>
      <c r="AB35" s="24"/>
    </row>
    <row r="36" spans="1:28">
      <c r="A36" s="24"/>
      <c r="B36" s="540" t="s">
        <v>678</v>
      </c>
      <c r="C36" s="24"/>
      <c r="J36" s="6"/>
      <c r="K36" s="35"/>
      <c r="L36" s="6"/>
      <c r="M36" s="24"/>
      <c r="N36" s="6"/>
      <c r="O36" s="24"/>
      <c r="P36" s="24"/>
      <c r="Q36" s="4"/>
      <c r="R36" s="24"/>
      <c r="S36" s="4"/>
      <c r="T36" s="24"/>
      <c r="U36" s="4"/>
      <c r="V36" s="24"/>
      <c r="W36" s="4"/>
      <c r="X36" s="318"/>
      <c r="Y36" s="4"/>
      <c r="Z36" s="318"/>
      <c r="AA36" s="540" t="s">
        <v>678</v>
      </c>
      <c r="AB36" s="24"/>
    </row>
    <row r="37" spans="1:28">
      <c r="A37" s="24"/>
      <c r="B37" s="540" t="s">
        <v>679</v>
      </c>
      <c r="C37" s="24"/>
      <c r="D37" t="s">
        <v>492</v>
      </c>
      <c r="J37" s="6"/>
      <c r="K37" s="35"/>
      <c r="L37" s="301"/>
      <c r="M37" s="24"/>
      <c r="N37" s="301"/>
      <c r="O37" s="24"/>
      <c r="P37" s="24"/>
      <c r="Q37" s="144"/>
      <c r="R37" s="222"/>
      <c r="S37" s="144"/>
      <c r="T37" s="222"/>
      <c r="U37" s="144"/>
      <c r="V37" s="222"/>
      <c r="W37" s="144">
        <f>L39+Q37+S37+U37+Y37-N39</f>
        <v>0</v>
      </c>
      <c r="X37" s="322"/>
      <c r="Y37" s="144"/>
      <c r="Z37" s="322"/>
      <c r="AA37" s="540" t="s">
        <v>679</v>
      </c>
      <c r="AB37" s="24"/>
    </row>
    <row r="38" spans="1:28">
      <c r="A38" s="24"/>
      <c r="B38" s="540" t="s">
        <v>680</v>
      </c>
      <c r="C38" s="24"/>
      <c r="J38" s="6"/>
      <c r="K38" s="35"/>
      <c r="L38" s="301"/>
      <c r="M38" s="24"/>
      <c r="N38" s="6"/>
      <c r="O38" s="24"/>
      <c r="P38" s="24"/>
      <c r="Q38" s="144"/>
      <c r="R38" s="222"/>
      <c r="S38" s="144"/>
      <c r="T38" s="222"/>
      <c r="U38" s="144"/>
      <c r="V38" s="222"/>
      <c r="W38" s="144"/>
      <c r="X38" s="322"/>
      <c r="Y38" s="144"/>
      <c r="Z38" s="322"/>
      <c r="AA38" s="540" t="s">
        <v>680</v>
      </c>
      <c r="AB38" s="24"/>
    </row>
    <row r="39" spans="1:28">
      <c r="A39" s="24"/>
      <c r="B39" s="540" t="s">
        <v>681</v>
      </c>
      <c r="C39" s="24"/>
      <c r="J39" s="6"/>
      <c r="K39" s="35"/>
      <c r="L39" s="301"/>
      <c r="M39" s="24"/>
      <c r="N39" s="6"/>
      <c r="O39" s="24"/>
      <c r="P39" s="24"/>
      <c r="Q39" s="144"/>
      <c r="R39" s="222"/>
      <c r="S39" s="144"/>
      <c r="T39" s="222"/>
      <c r="U39" s="144"/>
      <c r="V39" s="222"/>
      <c r="W39" s="144"/>
      <c r="X39" s="322"/>
      <c r="Y39" s="144"/>
      <c r="Z39" s="322"/>
      <c r="AA39" s="540" t="s">
        <v>681</v>
      </c>
      <c r="AB39" s="24"/>
    </row>
    <row r="40" spans="1:28">
      <c r="A40" s="24"/>
      <c r="B40" s="540" t="s">
        <v>682</v>
      </c>
      <c r="C40" s="24"/>
      <c r="J40" s="6"/>
      <c r="K40" s="35"/>
      <c r="L40" s="301"/>
      <c r="M40" s="24"/>
      <c r="N40" s="6"/>
      <c r="O40" s="24"/>
      <c r="P40" s="24"/>
      <c r="Q40" s="144"/>
      <c r="R40" s="222"/>
      <c r="S40" s="144"/>
      <c r="T40" s="222"/>
      <c r="U40" s="144"/>
      <c r="V40" s="222"/>
      <c r="W40" s="144"/>
      <c r="X40" s="322"/>
      <c r="Y40" s="144"/>
      <c r="Z40" s="322"/>
      <c r="AA40" s="540" t="s">
        <v>682</v>
      </c>
      <c r="AB40" s="24"/>
    </row>
    <row r="41" spans="1:28">
      <c r="A41" s="24"/>
      <c r="B41" s="540" t="s">
        <v>683</v>
      </c>
      <c r="C41" s="24"/>
      <c r="J41" s="6"/>
      <c r="K41" s="35"/>
      <c r="L41" s="301"/>
      <c r="M41" s="24"/>
      <c r="N41" s="6"/>
      <c r="O41" s="24"/>
      <c r="P41" s="24"/>
      <c r="Q41" s="144"/>
      <c r="R41" s="222"/>
      <c r="S41" s="144"/>
      <c r="T41" s="222"/>
      <c r="U41" s="144"/>
      <c r="V41" s="222"/>
      <c r="W41" s="144"/>
      <c r="X41" s="322"/>
      <c r="Y41" s="144"/>
      <c r="Z41" s="322"/>
      <c r="AA41" s="540" t="s">
        <v>683</v>
      </c>
      <c r="AB41" s="24"/>
    </row>
    <row r="42" spans="1:28">
      <c r="A42" s="24"/>
      <c r="B42" s="540" t="s">
        <v>684</v>
      </c>
      <c r="C42" s="24"/>
      <c r="J42" s="6"/>
      <c r="K42" s="35"/>
      <c r="L42" s="301"/>
      <c r="M42" s="24"/>
      <c r="N42" s="6"/>
      <c r="O42" s="24"/>
      <c r="P42" s="24"/>
      <c r="Q42" s="144"/>
      <c r="R42" s="222"/>
      <c r="S42" s="144"/>
      <c r="T42" s="222"/>
      <c r="U42" s="144"/>
      <c r="V42" s="222"/>
      <c r="W42" s="144"/>
      <c r="X42" s="322"/>
      <c r="Y42" s="144"/>
      <c r="Z42" s="322"/>
      <c r="AA42" s="540" t="s">
        <v>684</v>
      </c>
      <c r="AB42" s="24"/>
    </row>
    <row r="43" spans="1:28">
      <c r="A43" s="24"/>
      <c r="B43" s="540" t="s">
        <v>685</v>
      </c>
      <c r="C43" s="24"/>
      <c r="J43" s="6"/>
      <c r="K43" s="35"/>
      <c r="L43" s="301"/>
      <c r="M43" s="24"/>
      <c r="N43" s="6"/>
      <c r="O43" s="24"/>
      <c r="P43" s="24"/>
      <c r="Q43" s="144"/>
      <c r="R43" s="222"/>
      <c r="S43" s="144"/>
      <c r="T43" s="222"/>
      <c r="U43" s="144"/>
      <c r="V43" s="222"/>
      <c r="W43" s="144"/>
      <c r="X43" s="322"/>
      <c r="Y43" s="144"/>
      <c r="Z43" s="322"/>
      <c r="AA43" s="540" t="s">
        <v>685</v>
      </c>
      <c r="AB43" s="24"/>
    </row>
    <row r="44" spans="1:28">
      <c r="A44" s="24"/>
      <c r="B44" s="540" t="s">
        <v>686</v>
      </c>
      <c r="C44" s="24"/>
      <c r="J44" s="6"/>
      <c r="K44" s="35"/>
      <c r="L44" s="301"/>
      <c r="M44" s="24"/>
      <c r="N44" s="6"/>
      <c r="O44" s="24"/>
      <c r="P44" s="24"/>
      <c r="Q44" s="144"/>
      <c r="R44" s="222"/>
      <c r="S44" s="144"/>
      <c r="T44" s="222"/>
      <c r="U44" s="144"/>
      <c r="V44" s="222"/>
      <c r="W44" s="144"/>
      <c r="X44" s="322"/>
      <c r="Y44" s="144"/>
      <c r="Z44" s="322"/>
      <c r="AA44" s="540" t="s">
        <v>686</v>
      </c>
      <c r="AB44" s="24"/>
    </row>
    <row r="45" spans="1:28">
      <c r="A45" s="24"/>
      <c r="B45" s="540" t="s">
        <v>687</v>
      </c>
      <c r="C45" s="24"/>
      <c r="J45" s="6"/>
      <c r="K45" s="35"/>
      <c r="L45" s="301"/>
      <c r="M45" s="24"/>
      <c r="N45" s="6"/>
      <c r="O45" s="24"/>
      <c r="P45" s="24"/>
      <c r="Q45" s="144"/>
      <c r="R45" s="222"/>
      <c r="S45" s="144"/>
      <c r="T45" s="222"/>
      <c r="U45" s="144"/>
      <c r="V45" s="222"/>
      <c r="W45" s="144"/>
      <c r="X45" s="322"/>
      <c r="Y45" s="144"/>
      <c r="Z45" s="322"/>
      <c r="AA45" s="540" t="s">
        <v>687</v>
      </c>
      <c r="AB45" s="24"/>
    </row>
    <row r="46" spans="1:28">
      <c r="A46" s="24"/>
      <c r="B46" s="540" t="s">
        <v>688</v>
      </c>
      <c r="C46" s="24"/>
      <c r="J46" s="6"/>
      <c r="K46" s="35"/>
      <c r="L46" s="301"/>
      <c r="M46" s="24"/>
      <c r="N46" s="6"/>
      <c r="O46" s="24"/>
      <c r="P46" s="24"/>
      <c r="Q46" s="144"/>
      <c r="R46" s="222"/>
      <c r="S46" s="144"/>
      <c r="T46" s="222"/>
      <c r="U46" s="144"/>
      <c r="V46" s="222"/>
      <c r="W46" s="144"/>
      <c r="X46" s="322"/>
      <c r="Y46" s="144"/>
      <c r="Z46" s="322"/>
      <c r="AA46" s="540" t="s">
        <v>688</v>
      </c>
      <c r="AB46" s="24"/>
    </row>
    <row r="47" spans="1:28">
      <c r="A47" s="24"/>
      <c r="B47" s="540" t="s">
        <v>689</v>
      </c>
      <c r="C47" s="24"/>
      <c r="J47" s="6"/>
      <c r="K47" s="35"/>
      <c r="L47" s="301"/>
      <c r="M47" s="24"/>
      <c r="N47" s="6"/>
      <c r="O47" s="24"/>
      <c r="P47" s="24"/>
      <c r="Q47" s="144"/>
      <c r="R47" s="222"/>
      <c r="S47" s="144"/>
      <c r="T47" s="222"/>
      <c r="U47" s="144"/>
      <c r="V47" s="222"/>
      <c r="W47" s="144"/>
      <c r="X47" s="322"/>
      <c r="Y47" s="144"/>
      <c r="Z47" s="322"/>
      <c r="AA47" s="540" t="s">
        <v>689</v>
      </c>
      <c r="AB47" s="24"/>
    </row>
    <row r="48" spans="1:28">
      <c r="A48" s="24"/>
      <c r="B48" s="540" t="s">
        <v>690</v>
      </c>
      <c r="C48" s="24"/>
      <c r="J48" s="6"/>
      <c r="K48" s="35"/>
      <c r="L48" s="301"/>
      <c r="M48" s="24"/>
      <c r="N48" s="6"/>
      <c r="O48" s="24"/>
      <c r="P48" s="24"/>
      <c r="Q48" s="144"/>
      <c r="R48" s="222"/>
      <c r="S48" s="144"/>
      <c r="T48" s="222"/>
      <c r="U48" s="144"/>
      <c r="V48" s="222"/>
      <c r="W48" s="144"/>
      <c r="X48" s="322"/>
      <c r="Y48" s="144"/>
      <c r="Z48" s="322"/>
      <c r="AA48" s="540" t="s">
        <v>690</v>
      </c>
      <c r="AB48" s="24"/>
    </row>
    <row r="49" spans="1:28">
      <c r="A49" s="24"/>
      <c r="B49" s="540" t="s">
        <v>691</v>
      </c>
      <c r="C49" s="24"/>
      <c r="J49" s="6"/>
      <c r="K49" s="35"/>
      <c r="L49" s="301"/>
      <c r="M49" s="24"/>
      <c r="N49" s="6"/>
      <c r="O49" s="24"/>
      <c r="P49" s="24"/>
      <c r="Q49" s="144"/>
      <c r="R49" s="222"/>
      <c r="S49" s="144"/>
      <c r="T49" s="222"/>
      <c r="U49" s="144"/>
      <c r="V49" s="222"/>
      <c r="W49" s="144"/>
      <c r="X49" s="322"/>
      <c r="Y49" s="144"/>
      <c r="Z49" s="322"/>
      <c r="AA49" s="540" t="s">
        <v>691</v>
      </c>
      <c r="AB49" s="24"/>
    </row>
    <row r="50" spans="1:28">
      <c r="A50" s="24"/>
      <c r="B50" s="540" t="s">
        <v>692</v>
      </c>
      <c r="C50" s="24"/>
      <c r="J50" s="6"/>
      <c r="K50" s="35"/>
      <c r="L50" s="301"/>
      <c r="M50" s="24"/>
      <c r="N50" s="6"/>
      <c r="O50" s="24"/>
      <c r="P50" s="24"/>
      <c r="Q50" s="144"/>
      <c r="R50" s="222"/>
      <c r="S50" s="144"/>
      <c r="T50" s="222"/>
      <c r="U50" s="144"/>
      <c r="V50" s="222"/>
      <c r="W50" s="144"/>
      <c r="X50" s="322"/>
      <c r="Y50" s="144"/>
      <c r="Z50" s="322"/>
      <c r="AA50" s="540" t="s">
        <v>692</v>
      </c>
      <c r="AB50" s="24"/>
    </row>
    <row r="51" spans="1:28">
      <c r="A51" s="24"/>
      <c r="B51" s="792"/>
      <c r="C51" s="139"/>
      <c r="D51" s="787"/>
      <c r="E51" s="787"/>
      <c r="F51" s="787"/>
      <c r="G51" s="787"/>
      <c r="H51" s="787"/>
      <c r="I51" s="787"/>
      <c r="J51" s="788"/>
      <c r="K51" s="522"/>
      <c r="L51" s="794"/>
      <c r="M51" s="139"/>
      <c r="N51" s="788"/>
      <c r="O51" s="24"/>
      <c r="P51" s="24"/>
      <c r="Q51" s="798"/>
      <c r="R51" s="805"/>
      <c r="S51" s="798"/>
      <c r="T51" s="805"/>
      <c r="U51" s="798"/>
      <c r="V51" s="805"/>
      <c r="W51" s="798"/>
      <c r="X51" s="799"/>
      <c r="Y51" s="798"/>
      <c r="Z51" s="799"/>
      <c r="AA51" s="792"/>
      <c r="AB51" s="24"/>
    </row>
    <row r="52" spans="1:28">
      <c r="A52" s="24"/>
      <c r="B52" s="540" t="s">
        <v>693</v>
      </c>
      <c r="C52" s="24"/>
      <c r="D52" t="s">
        <v>2170</v>
      </c>
      <c r="J52" s="6"/>
      <c r="K52" s="35"/>
      <c r="L52" s="301">
        <f>SUM(L37:L50)</f>
        <v>0</v>
      </c>
      <c r="M52" s="24"/>
      <c r="N52" s="301"/>
      <c r="O52" s="24"/>
      <c r="P52" s="24"/>
      <c r="Q52" s="144">
        <f>SUM(Q37:Q50)</f>
        <v>0</v>
      </c>
      <c r="R52" s="322"/>
      <c r="S52" s="804">
        <f>SUM(S37:S50)</f>
        <v>0</v>
      </c>
      <c r="T52" s="322"/>
      <c r="U52" s="144">
        <f>SUM(U37:U50)</f>
        <v>0</v>
      </c>
      <c r="V52" s="222"/>
      <c r="W52" s="144">
        <f>SUM(W37:W50)</f>
        <v>0</v>
      </c>
      <c r="X52" s="322"/>
      <c r="Y52" s="144">
        <f>SUM(Y37:Y50)</f>
        <v>0</v>
      </c>
      <c r="Z52" s="322"/>
      <c r="AA52" s="540" t="s">
        <v>693</v>
      </c>
      <c r="AB52" s="24"/>
    </row>
    <row r="53" spans="1:28">
      <c r="A53" s="24"/>
      <c r="B53" s="792"/>
      <c r="C53" s="139"/>
      <c r="D53" s="787"/>
      <c r="E53" s="787"/>
      <c r="F53" s="787"/>
      <c r="G53" s="787"/>
      <c r="H53" s="787"/>
      <c r="I53" s="787"/>
      <c r="J53" s="788"/>
      <c r="K53" s="522"/>
      <c r="L53" s="788"/>
      <c r="M53" s="139"/>
      <c r="N53" s="788"/>
      <c r="O53" s="24"/>
      <c r="P53" s="24"/>
      <c r="Q53" s="798"/>
      <c r="R53" s="799"/>
      <c r="S53" s="806"/>
      <c r="T53" s="799"/>
      <c r="U53" s="798"/>
      <c r="V53" s="805"/>
      <c r="W53" s="798"/>
      <c r="X53" s="799"/>
      <c r="Y53" s="798"/>
      <c r="Z53" s="799"/>
      <c r="AA53" s="792"/>
      <c r="AB53" s="24"/>
    </row>
    <row r="54" spans="1:28">
      <c r="A54" s="24"/>
      <c r="B54" s="791"/>
      <c r="C54" s="24"/>
      <c r="D54" s="319"/>
      <c r="E54" s="319"/>
      <c r="F54" s="319"/>
      <c r="G54" s="319"/>
      <c r="H54" s="319"/>
      <c r="I54" s="319"/>
      <c r="J54" s="319"/>
      <c r="K54" s="24"/>
      <c r="L54" s="319"/>
      <c r="M54" s="24"/>
      <c r="N54" s="785"/>
      <c r="O54" s="24"/>
      <c r="P54" s="24"/>
      <c r="Q54" s="144"/>
      <c r="R54" s="142"/>
      <c r="S54" s="142"/>
      <c r="T54" s="142"/>
      <c r="U54" s="142"/>
      <c r="V54" s="142"/>
      <c r="W54" s="144"/>
      <c r="X54" s="142"/>
      <c r="Y54" s="144"/>
      <c r="Z54" s="142"/>
      <c r="AA54" s="36"/>
      <c r="AB54" s="24"/>
    </row>
    <row r="55" spans="1:28">
      <c r="A55" s="24"/>
      <c r="B55" s="285"/>
      <c r="C55" s="139"/>
      <c r="D55" s="8" t="s">
        <v>2171</v>
      </c>
      <c r="E55" s="8"/>
      <c r="F55" s="8"/>
      <c r="G55" s="8"/>
      <c r="H55" s="8"/>
      <c r="I55" s="8"/>
      <c r="J55" s="8"/>
      <c r="K55" s="8"/>
      <c r="L55" s="8"/>
      <c r="M55" s="8"/>
      <c r="N55" s="9"/>
      <c r="O55" s="24"/>
      <c r="P55" s="24"/>
      <c r="Q55" s="147" t="s">
        <v>2172</v>
      </c>
      <c r="R55" s="146"/>
      <c r="S55" s="8"/>
      <c r="T55" s="146"/>
      <c r="U55" s="146"/>
      <c r="V55" s="146"/>
      <c r="W55" s="147"/>
      <c r="X55" s="146"/>
      <c r="Y55" s="147"/>
      <c r="Z55" s="146"/>
      <c r="AA55" s="285"/>
      <c r="AB55" s="24"/>
    </row>
    <row r="56" spans="1:28">
      <c r="A56" s="24"/>
      <c r="B56" s="36"/>
      <c r="C56" s="24"/>
      <c r="D56" s="319"/>
      <c r="E56" s="319"/>
      <c r="F56" s="319"/>
      <c r="G56" s="319"/>
      <c r="H56" s="319"/>
      <c r="I56" s="319"/>
      <c r="J56" s="319"/>
      <c r="K56" s="781"/>
      <c r="L56" s="319"/>
      <c r="M56" s="781"/>
      <c r="N56" s="785"/>
      <c r="O56" s="24"/>
      <c r="P56" s="24"/>
      <c r="Q56" s="810"/>
      <c r="R56" s="811"/>
      <c r="S56" s="810"/>
      <c r="T56" s="811"/>
      <c r="U56" s="810"/>
      <c r="V56" s="811"/>
      <c r="W56" s="795"/>
      <c r="X56" s="323"/>
      <c r="Y56" s="810"/>
      <c r="Z56" s="323"/>
      <c r="AA56" s="803"/>
      <c r="AB56" s="24"/>
    </row>
    <row r="57" spans="1:28">
      <c r="A57" s="24"/>
      <c r="B57" s="36"/>
      <c r="C57" s="24"/>
      <c r="E57" s="24" t="s">
        <v>114</v>
      </c>
      <c r="G57" s="24"/>
      <c r="I57" s="24" t="s">
        <v>115</v>
      </c>
      <c r="K57" s="35"/>
      <c r="L57" s="24" t="s">
        <v>2173</v>
      </c>
      <c r="M57" s="35"/>
      <c r="N57" s="34" t="s">
        <v>1613</v>
      </c>
      <c r="O57" s="24"/>
      <c r="P57" s="24"/>
      <c r="Q57" s="796" t="s">
        <v>2174</v>
      </c>
      <c r="R57" s="812"/>
      <c r="S57" s="796" t="s">
        <v>2173</v>
      </c>
      <c r="T57" s="812"/>
      <c r="U57" s="796" t="s">
        <v>2175</v>
      </c>
      <c r="V57" s="812"/>
      <c r="W57" s="144"/>
      <c r="X57" s="324"/>
      <c r="Y57" s="144"/>
      <c r="Z57" s="815"/>
      <c r="AA57" s="36"/>
      <c r="AB57" s="24"/>
    </row>
    <row r="58" spans="1:28">
      <c r="A58" s="24"/>
      <c r="B58" s="286" t="s">
        <v>752</v>
      </c>
      <c r="C58" s="24"/>
      <c r="D58" t="s">
        <v>2176</v>
      </c>
      <c r="G58" s="24"/>
      <c r="H58" t="s">
        <v>2177</v>
      </c>
      <c r="K58" s="35"/>
      <c r="L58" s="24" t="s">
        <v>2178</v>
      </c>
      <c r="M58" s="35"/>
      <c r="N58" s="34" t="s">
        <v>2179</v>
      </c>
      <c r="O58" s="24"/>
      <c r="P58" s="24"/>
      <c r="Q58" s="796" t="s">
        <v>2180</v>
      </c>
      <c r="R58" s="534"/>
      <c r="S58" s="796" t="s">
        <v>2181</v>
      </c>
      <c r="T58" s="534"/>
      <c r="U58" s="796" t="s">
        <v>2182</v>
      </c>
      <c r="V58" s="534"/>
      <c r="W58" s="144"/>
      <c r="X58" s="321"/>
      <c r="Y58" s="144"/>
      <c r="Z58" s="222"/>
      <c r="AA58" s="286" t="s">
        <v>752</v>
      </c>
      <c r="AB58" s="24"/>
    </row>
    <row r="59" spans="1:28">
      <c r="A59" s="24"/>
      <c r="B59" s="36" t="s">
        <v>753</v>
      </c>
      <c r="C59" s="24"/>
      <c r="E59" s="24" t="s">
        <v>2183</v>
      </c>
      <c r="G59" s="24"/>
      <c r="I59" s="24" t="s">
        <v>2183</v>
      </c>
      <c r="K59" s="35"/>
      <c r="L59" s="24" t="s">
        <v>2184</v>
      </c>
      <c r="M59" s="35"/>
      <c r="N59" s="34" t="s">
        <v>2185</v>
      </c>
      <c r="O59" s="24"/>
      <c r="P59" s="24"/>
      <c r="Q59" s="796" t="s">
        <v>2186</v>
      </c>
      <c r="R59" s="534"/>
      <c r="S59" s="796" t="s">
        <v>2184</v>
      </c>
      <c r="T59" s="534"/>
      <c r="U59" s="796" t="s">
        <v>2187</v>
      </c>
      <c r="V59" s="534"/>
      <c r="W59" s="144" t="s">
        <v>2188</v>
      </c>
      <c r="X59" s="321"/>
      <c r="Y59" s="144"/>
      <c r="Z59" s="222"/>
      <c r="AA59" s="36" t="s">
        <v>753</v>
      </c>
      <c r="AB59" s="24"/>
    </row>
    <row r="60" spans="1:28">
      <c r="A60" s="24"/>
      <c r="B60" s="285"/>
      <c r="C60" s="139"/>
      <c r="D60" s="8"/>
      <c r="E60" s="8"/>
      <c r="F60" s="8"/>
      <c r="G60" s="139"/>
      <c r="H60" s="8"/>
      <c r="I60" s="8"/>
      <c r="J60" s="8"/>
      <c r="K60" s="522"/>
      <c r="L60" s="139" t="s">
        <v>2183</v>
      </c>
      <c r="M60" s="522"/>
      <c r="N60" s="446" t="s">
        <v>2189</v>
      </c>
      <c r="O60" s="24"/>
      <c r="P60" s="24"/>
      <c r="Q60" s="144"/>
      <c r="R60" s="534"/>
      <c r="S60" s="796" t="s">
        <v>2183</v>
      </c>
      <c r="T60" s="534"/>
      <c r="U60" s="144"/>
      <c r="V60" s="534"/>
      <c r="W60" s="144" t="s">
        <v>2190</v>
      </c>
      <c r="X60" s="321"/>
      <c r="Y60" s="144"/>
      <c r="Z60" s="222"/>
      <c r="AA60" s="36"/>
      <c r="AB60" s="24"/>
    </row>
    <row r="61" spans="1:28">
      <c r="A61" s="24"/>
      <c r="B61" s="790"/>
      <c r="C61" s="218"/>
      <c r="D61" s="153"/>
      <c r="E61" s="218" t="s">
        <v>1583</v>
      </c>
      <c r="F61" s="153"/>
      <c r="G61" s="218"/>
      <c r="H61" s="153"/>
      <c r="I61" s="218" t="s">
        <v>1584</v>
      </c>
      <c r="J61" s="153"/>
      <c r="K61" s="793"/>
      <c r="L61" s="218" t="s">
        <v>2191</v>
      </c>
      <c r="M61" s="793"/>
      <c r="N61" s="789" t="s">
        <v>2192</v>
      </c>
      <c r="O61" s="24"/>
      <c r="P61" s="24"/>
      <c r="Q61" s="807" t="s">
        <v>2193</v>
      </c>
      <c r="R61" s="813"/>
      <c r="S61" s="807" t="s">
        <v>2194</v>
      </c>
      <c r="T61" s="813"/>
      <c r="U61" s="807" t="s">
        <v>2195</v>
      </c>
      <c r="V61" s="813"/>
      <c r="W61" s="166" t="s">
        <v>2196</v>
      </c>
      <c r="X61" s="809"/>
      <c r="Y61" s="166"/>
      <c r="Z61" s="808"/>
      <c r="AA61" s="790"/>
      <c r="AB61" s="24"/>
    </row>
    <row r="62" spans="1:28">
      <c r="A62" s="24"/>
      <c r="B62" s="791"/>
      <c r="C62" s="24"/>
      <c r="D62" s="319"/>
      <c r="E62" s="319"/>
      <c r="F62" s="319"/>
      <c r="G62" s="24"/>
      <c r="H62" s="319"/>
      <c r="I62" s="319"/>
      <c r="J62" s="319"/>
      <c r="K62" s="35"/>
      <c r="L62" s="319"/>
      <c r="M62" s="35"/>
      <c r="N62" s="785"/>
      <c r="O62" s="24"/>
      <c r="P62" s="24"/>
      <c r="Q62" s="797"/>
      <c r="R62" s="534"/>
      <c r="S62" s="797"/>
      <c r="T62" s="534"/>
      <c r="U62" s="797"/>
      <c r="V62" s="534"/>
      <c r="W62" s="797"/>
      <c r="X62" s="325"/>
      <c r="Y62" s="797"/>
      <c r="Z62" s="222"/>
      <c r="AA62" s="791"/>
      <c r="AB62" s="24"/>
    </row>
    <row r="63" spans="1:28">
      <c r="A63" s="24"/>
      <c r="B63" s="540" t="s">
        <v>676</v>
      </c>
      <c r="C63" s="24"/>
      <c r="G63" s="24"/>
      <c r="K63" s="35"/>
      <c r="M63" s="35"/>
      <c r="N63" s="6"/>
      <c r="O63" s="24"/>
      <c r="P63" s="24"/>
      <c r="Q63" s="144"/>
      <c r="R63" s="534"/>
      <c r="S63" s="144"/>
      <c r="T63" s="534"/>
      <c r="U63" s="144"/>
      <c r="V63" s="534"/>
      <c r="W63" s="144"/>
      <c r="X63" s="321"/>
      <c r="Y63" s="144"/>
      <c r="Z63" s="222"/>
      <c r="AA63" s="540" t="s">
        <v>676</v>
      </c>
      <c r="AB63" s="24"/>
    </row>
    <row r="64" spans="1:28">
      <c r="A64" s="24"/>
      <c r="B64" s="540" t="s">
        <v>677</v>
      </c>
      <c r="C64" s="24"/>
      <c r="G64" s="24"/>
      <c r="K64" s="35"/>
      <c r="M64" s="35"/>
      <c r="N64" s="6"/>
      <c r="O64" s="24"/>
      <c r="P64" s="24"/>
      <c r="Q64" s="144"/>
      <c r="R64" s="534"/>
      <c r="S64" s="144"/>
      <c r="T64" s="534"/>
      <c r="U64" s="144"/>
      <c r="V64" s="534"/>
      <c r="W64" s="144"/>
      <c r="X64" s="321"/>
      <c r="Y64" s="144"/>
      <c r="Z64" s="222"/>
      <c r="AA64" s="540" t="s">
        <v>677</v>
      </c>
      <c r="AB64" s="24"/>
    </row>
    <row r="65" spans="1:28">
      <c r="A65" s="24"/>
      <c r="B65" s="540" t="s">
        <v>678</v>
      </c>
      <c r="C65" s="24"/>
      <c r="G65" s="24"/>
      <c r="K65" s="35"/>
      <c r="M65" s="35"/>
      <c r="N65" s="6"/>
      <c r="O65" s="24"/>
      <c r="P65" s="24"/>
      <c r="Q65" s="144"/>
      <c r="R65" s="534"/>
      <c r="S65" s="144"/>
      <c r="T65" s="534"/>
      <c r="U65" s="144"/>
      <c r="V65" s="534"/>
      <c r="W65" s="144"/>
      <c r="X65" s="321"/>
      <c r="Y65" s="144"/>
      <c r="Z65" s="222"/>
      <c r="AA65" s="540" t="s">
        <v>678</v>
      </c>
      <c r="AB65" s="24"/>
    </row>
    <row r="66" spans="1:28">
      <c r="A66" s="24"/>
      <c r="B66" s="540" t="s">
        <v>679</v>
      </c>
      <c r="C66" s="24"/>
      <c r="G66" s="24"/>
      <c r="K66" s="35"/>
      <c r="M66" s="35"/>
      <c r="N66" s="6"/>
      <c r="O66" s="24"/>
      <c r="P66" s="24"/>
      <c r="Q66" s="144"/>
      <c r="R66" s="534"/>
      <c r="S66" s="144"/>
      <c r="T66" s="534"/>
      <c r="U66" s="144"/>
      <c r="V66" s="534"/>
      <c r="W66" s="144"/>
      <c r="X66" s="321"/>
      <c r="Y66" s="144"/>
      <c r="Z66" s="222"/>
      <c r="AA66" s="540" t="s">
        <v>679</v>
      </c>
      <c r="AB66" s="24"/>
    </row>
    <row r="67" spans="1:28">
      <c r="A67" s="24"/>
      <c r="B67" s="540" t="s">
        <v>680</v>
      </c>
      <c r="C67" s="24"/>
      <c r="G67" s="24"/>
      <c r="K67" s="35"/>
      <c r="M67" s="35"/>
      <c r="N67" s="6"/>
      <c r="O67" s="24"/>
      <c r="P67" s="24"/>
      <c r="Q67" s="144"/>
      <c r="R67" s="534"/>
      <c r="S67" s="144"/>
      <c r="T67" s="534"/>
      <c r="U67" s="144"/>
      <c r="V67" s="534"/>
      <c r="W67" s="144"/>
      <c r="X67" s="321"/>
      <c r="Y67" s="144"/>
      <c r="Z67" s="222"/>
      <c r="AA67" s="540" t="s">
        <v>680</v>
      </c>
      <c r="AB67" s="24"/>
    </row>
    <row r="68" spans="1:28">
      <c r="A68" s="24"/>
      <c r="B68" s="540" t="s">
        <v>681</v>
      </c>
      <c r="C68" s="24"/>
      <c r="G68" s="24"/>
      <c r="K68" s="35"/>
      <c r="M68" s="35"/>
      <c r="N68" s="6"/>
      <c r="O68" s="24"/>
      <c r="P68" s="24"/>
      <c r="Q68" s="144"/>
      <c r="R68" s="534"/>
      <c r="S68" s="144"/>
      <c r="T68" s="534"/>
      <c r="U68" s="144"/>
      <c r="V68" s="534"/>
      <c r="W68" s="144"/>
      <c r="X68" s="321"/>
      <c r="Y68" s="144"/>
      <c r="Z68" s="222"/>
      <c r="AA68" s="540" t="s">
        <v>681</v>
      </c>
      <c r="AB68" s="24"/>
    </row>
    <row r="69" spans="1:28">
      <c r="A69" s="24"/>
      <c r="B69" s="540" t="s">
        <v>682</v>
      </c>
      <c r="C69" s="24"/>
      <c r="G69" s="24"/>
      <c r="K69" s="35"/>
      <c r="M69" s="35"/>
      <c r="N69" s="6"/>
      <c r="O69" s="24"/>
      <c r="P69" s="24"/>
      <c r="Q69" s="144"/>
      <c r="R69" s="534"/>
      <c r="S69" s="144"/>
      <c r="T69" s="534"/>
      <c r="U69" s="144"/>
      <c r="V69" s="534"/>
      <c r="W69" s="144"/>
      <c r="X69" s="321"/>
      <c r="Y69" s="144"/>
      <c r="Z69" s="222"/>
      <c r="AA69" s="540" t="s">
        <v>682</v>
      </c>
      <c r="AB69" s="24"/>
    </row>
    <row r="70" spans="1:28">
      <c r="A70" s="24"/>
      <c r="B70" s="540" t="s">
        <v>683</v>
      </c>
      <c r="C70" s="24"/>
      <c r="G70" s="24"/>
      <c r="K70" s="35"/>
      <c r="M70" s="35"/>
      <c r="N70" s="6"/>
      <c r="O70" s="24"/>
      <c r="P70" s="24"/>
      <c r="Q70" s="144"/>
      <c r="R70" s="534"/>
      <c r="S70" s="144"/>
      <c r="T70" s="534"/>
      <c r="U70" s="144"/>
      <c r="V70" s="534"/>
      <c r="W70" s="144"/>
      <c r="X70" s="321"/>
      <c r="Y70" s="144"/>
      <c r="Z70" s="222"/>
      <c r="AA70" s="540" t="s">
        <v>683</v>
      </c>
      <c r="AB70" s="24"/>
    </row>
    <row r="71" spans="1:28">
      <c r="A71" s="24"/>
      <c r="B71" s="540" t="s">
        <v>684</v>
      </c>
      <c r="C71" s="24"/>
      <c r="G71" s="24"/>
      <c r="K71" s="35"/>
      <c r="M71" s="35"/>
      <c r="N71" s="6"/>
      <c r="O71" s="24"/>
      <c r="P71" s="24"/>
      <c r="Q71" s="144"/>
      <c r="R71" s="534"/>
      <c r="S71" s="144"/>
      <c r="T71" s="534"/>
      <c r="U71" s="144"/>
      <c r="V71" s="534"/>
      <c r="W71" s="144"/>
      <c r="X71" s="321"/>
      <c r="Y71" s="144"/>
      <c r="Z71" s="222"/>
      <c r="AA71" s="540" t="s">
        <v>684</v>
      </c>
      <c r="AB71" s="24"/>
    </row>
    <row r="72" spans="1:28">
      <c r="A72" s="24"/>
      <c r="B72" s="540" t="s">
        <v>685</v>
      </c>
      <c r="C72" s="24"/>
      <c r="G72" s="24"/>
      <c r="K72" s="35"/>
      <c r="M72" s="35"/>
      <c r="N72" s="6"/>
      <c r="O72" s="24"/>
      <c r="P72" s="24"/>
      <c r="Q72" s="144"/>
      <c r="R72" s="534"/>
      <c r="S72" s="144"/>
      <c r="T72" s="534"/>
      <c r="U72" s="144"/>
      <c r="V72" s="534"/>
      <c r="W72" s="144"/>
      <c r="X72" s="321"/>
      <c r="Y72" s="144"/>
      <c r="Z72" s="222"/>
      <c r="AA72" s="540" t="s">
        <v>685</v>
      </c>
      <c r="AB72" s="24"/>
    </row>
    <row r="73" spans="1:28">
      <c r="A73" s="24"/>
      <c r="B73" s="540" t="s">
        <v>686</v>
      </c>
      <c r="C73" s="24"/>
      <c r="G73" s="24"/>
      <c r="K73" s="35"/>
      <c r="M73" s="35"/>
      <c r="N73" s="6"/>
      <c r="O73" s="24"/>
      <c r="P73" s="24"/>
      <c r="Q73" s="144"/>
      <c r="R73" s="534"/>
      <c r="S73" s="144"/>
      <c r="T73" s="534"/>
      <c r="U73" s="144"/>
      <c r="V73" s="534"/>
      <c r="W73" s="144"/>
      <c r="X73" s="321"/>
      <c r="Y73" s="144"/>
      <c r="Z73" s="222"/>
      <c r="AA73" s="540" t="s">
        <v>686</v>
      </c>
      <c r="AB73" s="24"/>
    </row>
    <row r="74" spans="1:28">
      <c r="A74" s="24"/>
      <c r="B74" s="540" t="s">
        <v>687</v>
      </c>
      <c r="C74" s="24"/>
      <c r="G74" s="24"/>
      <c r="K74" s="35"/>
      <c r="M74" s="35"/>
      <c r="N74" s="6"/>
      <c r="O74" s="24"/>
      <c r="P74" s="24"/>
      <c r="Q74" s="144"/>
      <c r="R74" s="534"/>
      <c r="S74" s="144"/>
      <c r="T74" s="534"/>
      <c r="U74" s="144"/>
      <c r="V74" s="534"/>
      <c r="W74" s="144"/>
      <c r="X74" s="321"/>
      <c r="Y74" s="144"/>
      <c r="Z74" s="222"/>
      <c r="AA74" s="540" t="s">
        <v>687</v>
      </c>
      <c r="AB74" s="24"/>
    </row>
    <row r="75" spans="1:28">
      <c r="A75" s="24"/>
      <c r="B75" s="540" t="s">
        <v>688</v>
      </c>
      <c r="C75" s="24"/>
      <c r="G75" s="24"/>
      <c r="K75" s="35"/>
      <c r="M75" s="35"/>
      <c r="N75" s="6"/>
      <c r="O75" s="24"/>
      <c r="P75" s="24"/>
      <c r="Q75" s="144"/>
      <c r="R75" s="534"/>
      <c r="S75" s="144"/>
      <c r="T75" s="534"/>
      <c r="U75" s="144"/>
      <c r="V75" s="534"/>
      <c r="W75" s="144"/>
      <c r="X75" s="321"/>
      <c r="Y75" s="144"/>
      <c r="Z75" s="222"/>
      <c r="AA75" s="540" t="s">
        <v>688</v>
      </c>
      <c r="AB75" s="24"/>
    </row>
    <row r="76" spans="1:28">
      <c r="A76" s="24"/>
      <c r="B76" s="540" t="s">
        <v>689</v>
      </c>
      <c r="C76" s="24"/>
      <c r="G76" s="24"/>
      <c r="K76" s="35"/>
      <c r="M76" s="35"/>
      <c r="N76" s="6"/>
      <c r="O76" s="24"/>
      <c r="P76" s="24"/>
      <c r="Q76" s="144"/>
      <c r="R76" s="534"/>
      <c r="S76" s="144"/>
      <c r="T76" s="534"/>
      <c r="U76" s="144"/>
      <c r="V76" s="534"/>
      <c r="W76" s="144"/>
      <c r="X76" s="321"/>
      <c r="Y76" s="144"/>
      <c r="Z76" s="222"/>
      <c r="AA76" s="540" t="s">
        <v>689</v>
      </c>
      <c r="AB76" s="24"/>
    </row>
    <row r="77" spans="1:28">
      <c r="A77" s="24"/>
      <c r="B77" s="540" t="s">
        <v>690</v>
      </c>
      <c r="C77" s="24"/>
      <c r="G77" s="24"/>
      <c r="K77" s="35"/>
      <c r="M77" s="35"/>
      <c r="N77" s="6"/>
      <c r="O77" s="24"/>
      <c r="P77" s="24"/>
      <c r="Q77" s="144"/>
      <c r="R77" s="534"/>
      <c r="S77" s="144"/>
      <c r="T77" s="534"/>
      <c r="U77" s="144"/>
      <c r="V77" s="534"/>
      <c r="W77" s="144"/>
      <c r="X77" s="321"/>
      <c r="Y77" s="144"/>
      <c r="Z77" s="222"/>
      <c r="AA77" s="540" t="s">
        <v>690</v>
      </c>
      <c r="AB77" s="24"/>
    </row>
    <row r="78" spans="1:28">
      <c r="B78" s="540" t="s">
        <v>691</v>
      </c>
      <c r="C78" s="24"/>
      <c r="G78" s="24"/>
      <c r="K78" s="35"/>
      <c r="M78" s="35"/>
      <c r="N78" s="6"/>
      <c r="O78" s="24"/>
      <c r="P78" s="24"/>
      <c r="Q78" s="144"/>
      <c r="R78" s="534"/>
      <c r="S78" s="144"/>
      <c r="T78" s="534"/>
      <c r="U78" s="144"/>
      <c r="V78" s="534"/>
      <c r="W78" s="144"/>
      <c r="X78" s="321"/>
      <c r="Y78" s="144"/>
      <c r="Z78" s="222"/>
      <c r="AA78" s="540" t="s">
        <v>691</v>
      </c>
      <c r="AB78" s="24"/>
    </row>
    <row r="79" spans="1:28">
      <c r="B79" s="540" t="s">
        <v>692</v>
      </c>
      <c r="C79" s="24"/>
      <c r="G79" s="24"/>
      <c r="K79" s="35"/>
      <c r="M79" s="35"/>
      <c r="N79" s="6"/>
      <c r="O79" s="24"/>
      <c r="P79" s="24"/>
      <c r="Q79" s="144"/>
      <c r="R79" s="534"/>
      <c r="S79" s="144"/>
      <c r="T79" s="534"/>
      <c r="U79" s="144"/>
      <c r="V79" s="534"/>
      <c r="W79" s="144"/>
      <c r="X79" s="321"/>
      <c r="Y79" s="144"/>
      <c r="Z79" s="222"/>
      <c r="AA79" s="540" t="s">
        <v>692</v>
      </c>
      <c r="AB79" s="24"/>
    </row>
    <row r="80" spans="1:28">
      <c r="B80" s="791"/>
      <c r="C80" s="24"/>
      <c r="D80" s="319"/>
      <c r="E80" s="319"/>
      <c r="F80" s="319"/>
      <c r="G80" s="24"/>
      <c r="H80" s="319"/>
      <c r="I80" s="319"/>
      <c r="J80" s="319"/>
      <c r="K80" s="35"/>
      <c r="L80" s="319"/>
      <c r="M80" s="35"/>
      <c r="N80" s="785"/>
      <c r="O80" s="24"/>
      <c r="P80" s="24"/>
      <c r="Q80" s="797"/>
      <c r="R80" s="534"/>
      <c r="S80" s="797"/>
      <c r="T80" s="534"/>
      <c r="U80" s="797"/>
      <c r="V80" s="534"/>
      <c r="W80" s="797"/>
      <c r="X80" s="325"/>
      <c r="Y80" s="797"/>
      <c r="Z80" s="222"/>
      <c r="AA80" s="791"/>
      <c r="AB80" s="24"/>
    </row>
    <row r="81" spans="2:28">
      <c r="B81" s="540" t="s">
        <v>693</v>
      </c>
      <c r="C81" s="24"/>
      <c r="D81" t="s">
        <v>2170</v>
      </c>
      <c r="G81" s="24"/>
      <c r="I81" s="142"/>
      <c r="K81" s="793"/>
      <c r="L81" s="153"/>
      <c r="M81" s="793"/>
      <c r="N81" s="172"/>
      <c r="O81" s="24"/>
      <c r="P81" s="24"/>
      <c r="Q81" s="166" t="s">
        <v>2197</v>
      </c>
      <c r="R81" s="813"/>
      <c r="S81" s="166"/>
      <c r="T81" s="813"/>
      <c r="U81" s="166"/>
      <c r="V81" s="813"/>
      <c r="W81" s="166"/>
      <c r="X81" s="816"/>
      <c r="Y81" s="166"/>
      <c r="Z81" s="808"/>
      <c r="AA81" s="817" t="s">
        <v>693</v>
      </c>
      <c r="AB81" s="24"/>
    </row>
    <row r="82" spans="2:28">
      <c r="B82" s="792"/>
      <c r="C82" s="139"/>
      <c r="D82" s="787"/>
      <c r="E82" s="787"/>
      <c r="F82" s="787"/>
      <c r="G82" s="139"/>
      <c r="H82" s="787"/>
      <c r="I82" s="787"/>
      <c r="J82" s="787"/>
      <c r="K82" s="522"/>
      <c r="L82" s="787"/>
      <c r="M82" s="522"/>
      <c r="N82" s="788"/>
      <c r="O82" s="24"/>
      <c r="P82" s="24"/>
      <c r="Q82" s="798"/>
      <c r="R82" s="814"/>
      <c r="S82" s="798"/>
      <c r="T82" s="814"/>
      <c r="U82" s="798"/>
      <c r="V82" s="814"/>
      <c r="W82" s="798"/>
      <c r="X82" s="800"/>
      <c r="Y82" s="798"/>
      <c r="Z82" s="805"/>
      <c r="AA82" s="792"/>
      <c r="AB82" s="24"/>
    </row>
    <row r="83" spans="2:28">
      <c r="Q83" s="142"/>
      <c r="R83" s="142"/>
      <c r="S83" s="142"/>
      <c r="T83" s="142"/>
      <c r="U83" s="142"/>
      <c r="V83" s="142"/>
      <c r="W83" s="142"/>
      <c r="X83" s="142"/>
      <c r="Y83" s="142"/>
      <c r="Z83" s="142"/>
    </row>
    <row r="84" spans="2:28">
      <c r="J84" s="24"/>
      <c r="N84" s="15" t="s">
        <v>2335</v>
      </c>
      <c r="Q84" s="142"/>
      <c r="R84" s="142"/>
      <c r="S84" s="142"/>
      <c r="T84" s="142"/>
      <c r="U84" s="222"/>
      <c r="V84" s="142"/>
      <c r="W84" s="142"/>
      <c r="X84" s="142"/>
      <c r="Y84" s="671" t="s">
        <v>2336</v>
      </c>
      <c r="Z84" s="142"/>
    </row>
    <row r="85" spans="2:28">
      <c r="N85" s="17"/>
      <c r="Q85" s="142"/>
      <c r="R85" s="142"/>
      <c r="S85" s="142"/>
      <c r="T85" s="142"/>
      <c r="U85" s="142"/>
      <c r="V85" s="142"/>
      <c r="W85" s="142"/>
      <c r="X85" s="142"/>
      <c r="Y85" s="698"/>
      <c r="Z85" s="142"/>
    </row>
    <row r="86" spans="2:28">
      <c r="Q86" s="142"/>
      <c r="R86" s="142"/>
      <c r="S86" s="142"/>
      <c r="T86" s="142"/>
      <c r="U86" s="142"/>
      <c r="V86" s="142"/>
      <c r="W86" s="142"/>
      <c r="X86" s="142"/>
      <c r="Y86" s="142"/>
      <c r="Z86" s="142"/>
    </row>
    <row r="87" spans="2:28">
      <c r="Q87" s="142"/>
      <c r="R87" s="142"/>
      <c r="S87" s="142"/>
      <c r="T87" s="142"/>
      <c r="U87" s="142"/>
      <c r="V87" s="142"/>
      <c r="W87" s="142"/>
      <c r="X87" s="142"/>
      <c r="Y87" s="142"/>
      <c r="Z87" s="142"/>
    </row>
  </sheetData>
  <customSheetViews>
    <customSheetView guid="{3336704C-C86D-41A0-9B04-03A25221C3F1}" scale="87" colorId="22" showPageBreaks="1" printArea="1" showRuler="0" topLeftCell="I1">
      <selection activeCell="Y5" sqref="Y5"/>
      <colBreaks count="1" manualBreakCount="1">
        <brk id="15" max="83" man="1"/>
      </colBreaks>
      <pageMargins left="1" right="0.25" top="0.5" bottom="0.55000000000000004" header="0.5" footer="0.5"/>
      <pageSetup scale="54" fitToWidth="0" fitToHeight="2" orientation="portrait" r:id="rId1"/>
      <headerFooter alignWithMargins="0"/>
    </customSheetView>
    <customSheetView guid="{186A0260-DB8C-42F6-ADCE-9C35D9933D5B}" scale="87" colorId="22" showRuler="0">
      <selection activeCell="E4" sqref="E4"/>
      <colBreaks count="1" manualBreakCount="1">
        <brk id="15" max="83" man="1"/>
      </colBreaks>
      <pageMargins left="1" right="0.25" top="0.5" bottom="0.55000000000000004" header="0.5" footer="0.5"/>
      <pageSetup scale="54" fitToWidth="0" fitToHeight="2" orientation="portrait" r:id="rId2"/>
      <headerFooter alignWithMargins="0"/>
    </customSheetView>
    <customSheetView guid="{0F9397AA-B4ED-47EF-BC79-BFEC0D3E0701}" scale="87" colorId="22" showPageBreaks="1" printArea="1" showRuler="0" topLeftCell="R2">
      <selection activeCell="S10" sqref="S10"/>
      <colBreaks count="1" manualBreakCount="1">
        <brk id="15" max="83" man="1"/>
      </colBreaks>
      <pageMargins left="1" right="0.25" top="0.5" bottom="0.55000000000000004" header="0.5" footer="0.5"/>
      <pageSetup scale="54" fitToWidth="0" fitToHeight="2" orientation="portrait" r:id="rId3"/>
      <headerFooter alignWithMargins="0"/>
    </customSheetView>
    <customSheetView guid="{CCA0C3E2-B2E2-4226-9654-0AB73CE002E7}" scale="87" colorId="22" showPageBreaks="1" printArea="1" showRuler="0" topLeftCell="R68">
      <selection activeCell="Y86" sqref="Y86"/>
      <colBreaks count="1" manualBreakCount="1">
        <brk id="15" max="83" man="1"/>
      </colBreaks>
      <pageMargins left="1" right="0.25" top="0.5" bottom="0.55000000000000004" header="0.5" footer="0.5"/>
      <pageSetup scale="54" fitToWidth="0" fitToHeight="2" orientation="portrait" r:id="rId4"/>
      <headerFooter alignWithMargins="0"/>
    </customSheetView>
    <customSheetView guid="{56D44596-4A75-4B45-B852-2389F2F06E07}" scale="87" colorId="22" showRuler="0" topLeftCell="R68">
      <selection activeCell="Y86" sqref="Y86"/>
      <colBreaks count="1" manualBreakCount="1">
        <brk id="15" max="83" man="1"/>
      </colBreaks>
      <pageMargins left="1" right="0.25" top="0.5" bottom="0.55000000000000004" header="0.5" footer="0.5"/>
      <pageSetup scale="54" fitToWidth="0" fitToHeight="2" orientation="portrait" r:id="rId5"/>
      <headerFooter alignWithMargins="0"/>
    </customSheetView>
    <customSheetView guid="{D5B5BADA-8EBF-4C10-97E9-D8DAB5586B34}" scale="87" colorId="22" showPageBreaks="1" printArea="1" showRuler="0">
      <selection activeCell="E4" sqref="E4"/>
      <colBreaks count="1" manualBreakCount="1">
        <brk id="15" max="83" man="1"/>
      </colBreaks>
      <pageMargins left="1" right="0.25" top="0.5" bottom="0.55000000000000004" header="0.5" footer="0.5"/>
      <pageSetup scale="54" fitToWidth="0" fitToHeight="2" orientation="portrait" r:id="rId6"/>
      <headerFooter alignWithMargins="0"/>
    </customSheetView>
  </customSheetViews>
  <phoneticPr fontId="0" type="noConversion"/>
  <pageMargins left="1" right="0.25" top="0.5" bottom="0.55000000000000004" header="0.5" footer="0.5"/>
  <pageSetup scale="54" fitToWidth="0" fitToHeight="2" orientation="portrait" r:id="rId7"/>
  <headerFooter alignWithMargins="0"/>
  <colBreaks count="1" manualBreakCount="1">
    <brk id="15" max="83"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transitionEntry="1"/>
  <dimension ref="A3:AE166"/>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4"/>
      <c r="F9" t="s">
        <v>2198</v>
      </c>
      <c r="P9" s="6"/>
    </row>
    <row r="10" spans="1:27">
      <c r="A10" s="7"/>
      <c r="B10" s="8"/>
      <c r="C10" s="8"/>
      <c r="D10" s="8"/>
      <c r="E10" s="8"/>
      <c r="F10" s="8"/>
      <c r="G10" s="8"/>
      <c r="H10" s="8"/>
      <c r="I10" s="8"/>
      <c r="J10" s="8"/>
      <c r="K10" s="8"/>
      <c r="L10" s="8"/>
      <c r="M10" s="8"/>
      <c r="N10" s="8"/>
      <c r="O10" s="8"/>
      <c r="P10" s="9"/>
    </row>
    <row r="11" spans="1:27">
      <c r="A11" s="4"/>
      <c r="P11" s="6"/>
    </row>
    <row r="12" spans="1:27">
      <c r="A12" s="4"/>
      <c r="B12" s="17" t="s">
        <v>206</v>
      </c>
      <c r="J12" s="17" t="s">
        <v>2203</v>
      </c>
      <c r="P12" s="6"/>
      <c r="AA12" s="142"/>
    </row>
    <row r="13" spans="1:27">
      <c r="A13" s="4"/>
      <c r="B13" t="s">
        <v>2199</v>
      </c>
      <c r="J13" t="s">
        <v>209</v>
      </c>
      <c r="P13" s="6"/>
    </row>
    <row r="14" spans="1:27">
      <c r="A14" s="4"/>
      <c r="B14" s="17"/>
      <c r="P14" s="6"/>
    </row>
    <row r="15" spans="1:27">
      <c r="A15" s="4"/>
      <c r="B15" s="17" t="s">
        <v>2200</v>
      </c>
      <c r="J15" s="17"/>
      <c r="P15" s="6"/>
    </row>
    <row r="16" spans="1:27">
      <c r="A16" s="4"/>
      <c r="B16" t="s">
        <v>197</v>
      </c>
      <c r="P16" s="6"/>
    </row>
    <row r="17" spans="1:31">
      <c r="A17" s="4"/>
      <c r="P17" s="6"/>
    </row>
    <row r="18" spans="1:31">
      <c r="A18" s="7"/>
      <c r="B18" s="8"/>
      <c r="C18" s="8"/>
      <c r="D18" s="8"/>
      <c r="E18" s="8"/>
      <c r="F18" s="8"/>
      <c r="G18" s="8"/>
      <c r="H18" s="8"/>
      <c r="I18" s="8"/>
      <c r="J18" s="8"/>
      <c r="K18" s="8"/>
      <c r="L18" s="8"/>
      <c r="M18" s="8"/>
      <c r="N18" s="8"/>
      <c r="O18" s="8"/>
      <c r="P18" s="9"/>
    </row>
    <row r="19" spans="1:31">
      <c r="A19" s="4"/>
      <c r="C19" s="4"/>
      <c r="I19" s="283"/>
      <c r="M19" s="1"/>
      <c r="O19" s="1"/>
      <c r="P19" s="6"/>
      <c r="U19" s="142"/>
      <c r="V19" s="142"/>
      <c r="W19" s="142"/>
      <c r="X19" s="142"/>
      <c r="Z19" s="142"/>
      <c r="AB19" s="142"/>
    </row>
    <row r="20" spans="1:31">
      <c r="A20" s="4"/>
      <c r="C20" s="4"/>
      <c r="I20" s="36"/>
      <c r="K20" s="31"/>
      <c r="L20" s="31"/>
      <c r="M20" s="30"/>
      <c r="N20" s="31"/>
      <c r="O20" s="4"/>
      <c r="P20" s="34"/>
      <c r="V20" s="142"/>
      <c r="W20" s="142"/>
      <c r="X20" s="142"/>
      <c r="Z20" s="142"/>
      <c r="AB20" s="142"/>
    </row>
    <row r="21" spans="1:31">
      <c r="A21" s="4"/>
      <c r="C21" s="4"/>
      <c r="I21" s="36"/>
      <c r="K21" s="24" t="s">
        <v>203</v>
      </c>
      <c r="M21" s="30"/>
      <c r="N21" s="31"/>
      <c r="O21" s="4"/>
      <c r="P21" s="34"/>
      <c r="V21" s="142"/>
      <c r="X21" s="142"/>
      <c r="Z21" s="142"/>
      <c r="AB21" s="142"/>
    </row>
    <row r="22" spans="1:31">
      <c r="A22" s="4"/>
      <c r="C22" s="4"/>
      <c r="I22" s="286" t="s">
        <v>1015</v>
      </c>
      <c r="J22" s="7"/>
      <c r="K22" s="8"/>
      <c r="L22" s="139"/>
      <c r="M22" s="4"/>
      <c r="N22" s="24"/>
      <c r="O22" s="4"/>
      <c r="P22" s="34" t="s">
        <v>1015</v>
      </c>
      <c r="V22" s="142"/>
      <c r="X22" s="142"/>
      <c r="Z22" s="142"/>
      <c r="AB22" s="142"/>
    </row>
    <row r="23" spans="1:31">
      <c r="A23" s="4"/>
      <c r="B23" s="24" t="s">
        <v>752</v>
      </c>
      <c r="C23" s="4"/>
      <c r="E23" s="31" t="s">
        <v>2201</v>
      </c>
      <c r="F23" s="31"/>
      <c r="I23" s="286" t="s">
        <v>200</v>
      </c>
      <c r="J23" s="24" t="s">
        <v>1684</v>
      </c>
      <c r="K23" s="1"/>
      <c r="L23" s="326"/>
      <c r="N23" s="24"/>
      <c r="O23" s="4"/>
      <c r="P23" s="34" t="s">
        <v>1019</v>
      </c>
      <c r="V23" s="142"/>
      <c r="X23" s="142"/>
      <c r="Z23" s="142"/>
      <c r="AB23" s="142"/>
    </row>
    <row r="24" spans="1:31">
      <c r="A24" s="4"/>
      <c r="B24" t="s">
        <v>753</v>
      </c>
      <c r="C24" s="4"/>
      <c r="E24" s="31" t="s">
        <v>2202</v>
      </c>
      <c r="F24" s="31"/>
      <c r="I24" s="286" t="s">
        <v>202</v>
      </c>
      <c r="J24" s="24" t="s">
        <v>1576</v>
      </c>
      <c r="K24" s="4"/>
      <c r="L24" s="34" t="s">
        <v>1687</v>
      </c>
      <c r="N24" s="24" t="s">
        <v>211</v>
      </c>
      <c r="O24" s="4"/>
      <c r="P24" s="34"/>
      <c r="U24" s="142"/>
      <c r="V24" s="142"/>
      <c r="W24" s="142"/>
      <c r="X24" s="142"/>
      <c r="Z24" s="142"/>
      <c r="AB24" s="142"/>
    </row>
    <row r="25" spans="1:31">
      <c r="A25" s="4"/>
      <c r="C25" s="4"/>
      <c r="I25" s="36"/>
      <c r="K25" s="4"/>
      <c r="L25" s="6"/>
      <c r="N25" s="24"/>
      <c r="O25" s="4"/>
      <c r="P25" s="34"/>
      <c r="V25" s="142"/>
      <c r="X25" s="142"/>
      <c r="Z25" s="142"/>
      <c r="AB25" s="142"/>
    </row>
    <row r="26" spans="1:31">
      <c r="A26" s="4"/>
      <c r="C26" s="4"/>
      <c r="I26" s="36"/>
      <c r="K26" s="4"/>
      <c r="L26" s="6"/>
      <c r="O26" s="4"/>
      <c r="P26" s="6"/>
      <c r="U26" s="142"/>
      <c r="V26" s="142"/>
      <c r="X26" s="142"/>
      <c r="Z26" s="142"/>
      <c r="AB26" s="142"/>
    </row>
    <row r="27" spans="1:31">
      <c r="A27" s="4"/>
      <c r="C27" s="4"/>
      <c r="E27" s="31" t="s">
        <v>1889</v>
      </c>
      <c r="F27" s="31"/>
      <c r="I27" s="286" t="s">
        <v>2508</v>
      </c>
      <c r="J27" s="24" t="s">
        <v>675</v>
      </c>
      <c r="K27" s="4"/>
      <c r="L27" s="34" t="s">
        <v>741</v>
      </c>
      <c r="N27" s="208" t="s">
        <v>2507</v>
      </c>
      <c r="O27" s="4"/>
      <c r="P27" s="209" t="s">
        <v>1580</v>
      </c>
    </row>
    <row r="28" spans="1:31">
      <c r="A28" s="7"/>
      <c r="B28" s="8"/>
      <c r="C28" s="7"/>
      <c r="D28" s="8"/>
      <c r="E28" s="8"/>
      <c r="F28" s="8"/>
      <c r="G28" s="8"/>
      <c r="H28" s="8"/>
      <c r="I28" s="285"/>
      <c r="J28" s="8"/>
      <c r="K28" s="7"/>
      <c r="L28" s="9"/>
      <c r="M28" s="8"/>
      <c r="N28" s="8"/>
      <c r="O28" s="7"/>
      <c r="P28" s="9"/>
      <c r="X28" s="142"/>
      <c r="AB28" s="142"/>
    </row>
    <row r="29" spans="1:31">
      <c r="A29" s="4"/>
      <c r="B29" s="15" t="s">
        <v>676</v>
      </c>
      <c r="C29" s="4"/>
      <c r="I29" s="36"/>
      <c r="K29" s="4"/>
      <c r="L29" s="6"/>
      <c r="O29" s="4"/>
      <c r="P29" s="6"/>
      <c r="U29" s="31"/>
      <c r="V29" s="213"/>
      <c r="W29" s="31"/>
      <c r="X29" s="142"/>
      <c r="Y29" s="31"/>
      <c r="Z29" s="213"/>
      <c r="AA29" s="31"/>
      <c r="AB29" s="142"/>
    </row>
    <row r="30" spans="1:31">
      <c r="A30" s="4"/>
      <c r="B30" s="15" t="s">
        <v>677</v>
      </c>
      <c r="C30" s="4"/>
      <c r="I30" s="36"/>
      <c r="K30" s="4"/>
      <c r="L30" s="34"/>
      <c r="N30" s="24"/>
      <c r="O30" s="4"/>
      <c r="P30" s="206"/>
      <c r="U30" s="142"/>
      <c r="V30" s="142"/>
      <c r="W30" s="142"/>
      <c r="X30" s="142"/>
      <c r="AB30" s="142"/>
      <c r="AC30" s="24"/>
    </row>
    <row r="31" spans="1:31">
      <c r="A31" s="4"/>
      <c r="B31" s="15" t="s">
        <v>678</v>
      </c>
      <c r="C31" s="4"/>
      <c r="I31" s="36"/>
      <c r="K31" s="4"/>
      <c r="L31" s="34"/>
      <c r="N31" s="24"/>
      <c r="O31" s="4"/>
      <c r="P31" s="206"/>
      <c r="U31" s="142"/>
      <c r="V31" s="142"/>
      <c r="W31" s="142"/>
      <c r="X31" s="142"/>
      <c r="Z31" s="142"/>
      <c r="AB31" s="142"/>
      <c r="AC31" s="24"/>
    </row>
    <row r="32" spans="1:31">
      <c r="A32" s="4"/>
      <c r="B32" s="15" t="s">
        <v>679</v>
      </c>
      <c r="C32" s="4"/>
      <c r="I32" s="36"/>
      <c r="K32" s="4"/>
      <c r="L32" s="209"/>
      <c r="N32" s="24"/>
      <c r="O32" s="4"/>
      <c r="P32" s="206"/>
      <c r="V32" s="142"/>
      <c r="W32" s="142"/>
      <c r="X32" s="142"/>
      <c r="Y32" s="24"/>
      <c r="Z32" s="142"/>
      <c r="AB32" s="142"/>
      <c r="AC32" s="24"/>
      <c r="AE32" s="24"/>
    </row>
    <row r="33" spans="1:31">
      <c r="A33" s="4"/>
      <c r="B33" s="15" t="s">
        <v>680</v>
      </c>
      <c r="C33" s="4"/>
      <c r="I33" s="36"/>
      <c r="K33" s="4"/>
      <c r="L33" s="34"/>
      <c r="N33" s="24"/>
      <c r="O33" s="4"/>
      <c r="P33" s="300"/>
      <c r="U33" s="222"/>
      <c r="V33" s="142"/>
      <c r="W33" s="222"/>
      <c r="X33" s="142"/>
      <c r="Y33" s="222"/>
      <c r="Z33" s="142"/>
      <c r="AA33" s="24"/>
      <c r="AB33" s="142"/>
      <c r="AC33" s="222"/>
    </row>
    <row r="34" spans="1:31">
      <c r="A34" s="4"/>
      <c r="B34" s="15" t="s">
        <v>681</v>
      </c>
      <c r="C34" s="4"/>
      <c r="I34" s="36"/>
      <c r="K34" s="4"/>
      <c r="L34" s="6"/>
      <c r="O34" s="4"/>
      <c r="P34" s="300"/>
      <c r="U34" s="222"/>
      <c r="V34" s="142"/>
      <c r="W34" s="142"/>
      <c r="X34" s="142"/>
      <c r="Y34" s="222"/>
      <c r="Z34" s="142"/>
      <c r="AA34" s="222"/>
      <c r="AB34" s="142"/>
      <c r="AC34" s="222"/>
    </row>
    <row r="35" spans="1:31">
      <c r="A35" s="4"/>
      <c r="B35" s="15" t="s">
        <v>682</v>
      </c>
      <c r="C35" s="4"/>
      <c r="I35" s="36"/>
      <c r="K35" s="4"/>
      <c r="L35" s="6"/>
      <c r="O35" s="4"/>
      <c r="P35" s="300"/>
      <c r="U35" s="142"/>
      <c r="V35" s="142"/>
      <c r="W35" s="142"/>
      <c r="X35" s="142"/>
      <c r="Y35" s="142"/>
      <c r="Z35" s="142"/>
      <c r="AA35" s="142"/>
      <c r="AB35" s="142"/>
      <c r="AC35" s="142"/>
    </row>
    <row r="36" spans="1:31">
      <c r="A36" s="4"/>
      <c r="B36" s="15" t="s">
        <v>683</v>
      </c>
      <c r="C36" s="4"/>
      <c r="I36" s="36"/>
      <c r="K36" s="4"/>
      <c r="L36" s="6"/>
      <c r="O36" s="4"/>
      <c r="P36" s="301"/>
      <c r="U36" s="222"/>
      <c r="V36" s="142"/>
      <c r="W36" s="222"/>
      <c r="X36" s="142"/>
      <c r="Y36" s="24"/>
      <c r="Z36" s="142"/>
      <c r="AA36" s="24"/>
      <c r="AB36" s="142"/>
      <c r="AC36" s="24"/>
    </row>
    <row r="37" spans="1:31">
      <c r="A37" s="4"/>
      <c r="B37" s="15" t="s">
        <v>684</v>
      </c>
      <c r="C37" s="4"/>
      <c r="I37" s="36"/>
      <c r="K37" s="4"/>
      <c r="L37" s="6"/>
      <c r="O37" s="4"/>
      <c r="P37" s="301"/>
      <c r="V37" s="142"/>
      <c r="X37" s="142"/>
      <c r="Z37" s="142"/>
      <c r="AB37" s="142"/>
    </row>
    <row r="38" spans="1:31">
      <c r="A38" s="4"/>
      <c r="B38" s="15" t="s">
        <v>685</v>
      </c>
      <c r="C38" s="4"/>
      <c r="I38" s="36"/>
      <c r="K38" s="4"/>
      <c r="L38" s="6"/>
      <c r="O38" s="4"/>
      <c r="P38" s="301"/>
      <c r="V38" s="142"/>
      <c r="X38" s="142"/>
      <c r="Y38" s="142"/>
      <c r="Z38" s="142"/>
      <c r="AA38" s="142"/>
      <c r="AB38" s="142"/>
      <c r="AC38" s="142"/>
      <c r="AE38" s="15"/>
    </row>
    <row r="39" spans="1:31">
      <c r="A39" s="4"/>
      <c r="B39" s="15" t="s">
        <v>686</v>
      </c>
      <c r="C39" s="4"/>
      <c r="I39" s="36"/>
      <c r="K39" s="4"/>
      <c r="L39" s="6"/>
      <c r="O39" s="4"/>
      <c r="P39" s="301"/>
      <c r="U39" s="223"/>
      <c r="V39" s="142"/>
      <c r="W39" s="224"/>
      <c r="X39" s="142"/>
      <c r="Y39" s="225"/>
      <c r="Z39" s="142"/>
      <c r="AB39" s="142"/>
      <c r="AE39" s="15"/>
    </row>
    <row r="40" spans="1:31">
      <c r="A40" s="4"/>
      <c r="B40" s="15" t="s">
        <v>687</v>
      </c>
      <c r="C40" s="4"/>
      <c r="I40" s="36"/>
      <c r="K40" s="4"/>
      <c r="L40" s="6"/>
      <c r="O40" s="4"/>
      <c r="P40" s="301"/>
      <c r="U40" s="223"/>
      <c r="V40" s="142"/>
      <c r="W40" s="224"/>
      <c r="X40" s="142"/>
      <c r="Z40" s="142"/>
      <c r="AB40" s="142"/>
      <c r="AE40" s="15"/>
    </row>
    <row r="41" spans="1:31">
      <c r="A41" s="4"/>
      <c r="B41" s="15" t="s">
        <v>688</v>
      </c>
      <c r="C41" s="4"/>
      <c r="I41" s="36"/>
      <c r="K41" s="4"/>
      <c r="L41" s="6"/>
      <c r="O41" s="4"/>
      <c r="P41" s="301"/>
      <c r="U41" s="223"/>
      <c r="V41" s="142"/>
      <c r="W41" s="226"/>
      <c r="X41" s="142"/>
      <c r="Y41" s="142"/>
      <c r="Z41" s="142"/>
      <c r="AA41" s="142"/>
      <c r="AB41" s="142"/>
      <c r="AC41" s="142"/>
      <c r="AE41" s="15"/>
    </row>
    <row r="42" spans="1:31">
      <c r="A42" s="4"/>
      <c r="B42" s="15" t="s">
        <v>689</v>
      </c>
      <c r="C42" s="4"/>
      <c r="I42" s="36"/>
      <c r="K42" s="4"/>
      <c r="L42" s="6"/>
      <c r="O42" s="4"/>
      <c r="P42" s="301"/>
      <c r="U42" s="223"/>
      <c r="V42" s="142"/>
      <c r="W42" s="225"/>
      <c r="X42" s="142"/>
      <c r="Z42" s="142"/>
      <c r="AB42" s="142"/>
      <c r="AE42" s="15"/>
    </row>
    <row r="43" spans="1:31">
      <c r="A43" s="4"/>
      <c r="B43" s="15" t="s">
        <v>690</v>
      </c>
      <c r="C43" s="4"/>
      <c r="I43" s="36"/>
      <c r="K43" s="4"/>
      <c r="L43" s="6"/>
      <c r="O43" s="4"/>
      <c r="P43" s="301"/>
      <c r="V43" s="142"/>
      <c r="W43" s="142"/>
      <c r="X43" s="142"/>
      <c r="Z43" s="142"/>
      <c r="AB43" s="142"/>
      <c r="AE43" s="15"/>
    </row>
    <row r="44" spans="1:31">
      <c r="A44" s="4"/>
      <c r="B44" s="15" t="s">
        <v>691</v>
      </c>
      <c r="C44" s="4"/>
      <c r="I44" s="36"/>
      <c r="K44" s="4"/>
      <c r="L44" s="6"/>
      <c r="O44" s="4"/>
      <c r="P44" s="301"/>
      <c r="U44" s="142"/>
      <c r="V44" s="142"/>
      <c r="W44" s="142"/>
      <c r="X44" s="142"/>
      <c r="Z44" s="142"/>
      <c r="AB44" s="142"/>
      <c r="AE44" s="15"/>
    </row>
    <row r="45" spans="1:31">
      <c r="A45" s="4"/>
      <c r="B45" s="15" t="s">
        <v>692</v>
      </c>
      <c r="C45" s="4"/>
      <c r="I45" s="36"/>
      <c r="K45" s="4"/>
      <c r="L45" s="6"/>
      <c r="O45" s="4"/>
      <c r="P45" s="301"/>
      <c r="V45" s="142"/>
      <c r="W45" s="142"/>
      <c r="X45" s="142"/>
      <c r="Y45" s="142"/>
      <c r="Z45" s="142"/>
      <c r="AA45" s="142"/>
      <c r="AB45" s="142"/>
      <c r="AC45" s="142"/>
      <c r="AE45" s="15"/>
    </row>
    <row r="46" spans="1:31">
      <c r="A46" s="4"/>
      <c r="B46" s="15" t="s">
        <v>693</v>
      </c>
      <c r="C46" s="4"/>
      <c r="I46" s="36"/>
      <c r="K46" s="4"/>
      <c r="L46" s="6"/>
      <c r="O46" s="4"/>
      <c r="P46" s="301"/>
      <c r="V46" s="142"/>
      <c r="X46" s="142"/>
      <c r="Z46" s="142"/>
      <c r="AB46" s="142"/>
      <c r="AE46" s="15"/>
    </row>
    <row r="47" spans="1:31">
      <c r="A47" s="4"/>
      <c r="B47" s="15" t="s">
        <v>694</v>
      </c>
      <c r="C47" s="4"/>
      <c r="I47" s="36"/>
      <c r="K47" s="4"/>
      <c r="L47" s="6"/>
      <c r="O47" s="4"/>
      <c r="P47" s="301"/>
      <c r="V47" s="142"/>
      <c r="X47" s="142"/>
      <c r="Z47" s="142"/>
      <c r="AB47" s="142"/>
      <c r="AE47" s="15"/>
    </row>
    <row r="48" spans="1:31">
      <c r="A48" s="4"/>
      <c r="B48" s="15" t="s">
        <v>695</v>
      </c>
      <c r="C48" s="4"/>
      <c r="I48" s="36"/>
      <c r="K48" s="4"/>
      <c r="L48" s="6"/>
      <c r="O48" s="4"/>
      <c r="P48" s="301"/>
      <c r="U48" s="142"/>
      <c r="V48" s="142"/>
      <c r="W48" s="142"/>
      <c r="X48" s="142"/>
      <c r="Z48" s="142"/>
      <c r="AB48" s="142"/>
      <c r="AE48" s="15"/>
    </row>
    <row r="49" spans="1:31">
      <c r="A49" s="4"/>
      <c r="B49" s="15" t="s">
        <v>696</v>
      </c>
      <c r="C49" s="4"/>
      <c r="I49" s="36"/>
      <c r="K49" s="4"/>
      <c r="L49" s="6"/>
      <c r="O49" s="4"/>
      <c r="P49" s="301"/>
      <c r="V49" s="142"/>
      <c r="W49" s="142"/>
      <c r="X49" s="142"/>
      <c r="Y49" s="142"/>
      <c r="Z49" s="142"/>
      <c r="AA49" s="142"/>
      <c r="AB49" s="142"/>
      <c r="AC49" s="142"/>
      <c r="AE49" s="15"/>
    </row>
    <row r="50" spans="1:31">
      <c r="A50" s="4"/>
      <c r="B50" s="15" t="s">
        <v>697</v>
      </c>
      <c r="C50" s="4"/>
      <c r="I50" s="36"/>
      <c r="K50" s="4"/>
      <c r="L50" s="6"/>
      <c r="O50" s="4"/>
      <c r="P50" s="301"/>
      <c r="V50" s="142"/>
      <c r="X50" s="142"/>
      <c r="Z50" s="142"/>
      <c r="AB50" s="142"/>
      <c r="AE50" s="15"/>
    </row>
    <row r="51" spans="1:31">
      <c r="A51" s="4"/>
      <c r="B51" s="15" t="s">
        <v>698</v>
      </c>
      <c r="C51" s="4"/>
      <c r="I51" s="36"/>
      <c r="K51" s="4"/>
      <c r="L51" s="6"/>
      <c r="O51" s="4"/>
      <c r="P51" s="301"/>
      <c r="V51" s="142"/>
      <c r="X51" s="142"/>
      <c r="Z51" s="142"/>
      <c r="AB51" s="142"/>
      <c r="AE51" s="15"/>
    </row>
    <row r="52" spans="1:31">
      <c r="A52" s="4"/>
      <c r="B52" s="15" t="s">
        <v>699</v>
      </c>
      <c r="C52" s="4"/>
      <c r="I52" s="36"/>
      <c r="K52" s="4"/>
      <c r="L52" s="6"/>
      <c r="O52" s="4"/>
      <c r="P52" s="301"/>
      <c r="U52" s="142"/>
      <c r="V52" s="142"/>
      <c r="W52" s="142"/>
      <c r="X52" s="142"/>
      <c r="Z52" s="142"/>
      <c r="AB52" s="142"/>
      <c r="AE52" s="15"/>
    </row>
    <row r="53" spans="1:31">
      <c r="A53" s="4"/>
      <c r="B53" s="15" t="s">
        <v>700</v>
      </c>
      <c r="C53" s="4"/>
      <c r="I53" s="36"/>
      <c r="K53" s="4"/>
      <c r="L53" s="6"/>
      <c r="O53" s="4"/>
      <c r="P53" s="301"/>
      <c r="X53" s="142"/>
      <c r="Z53" s="142"/>
      <c r="AB53" s="142"/>
      <c r="AE53" s="15"/>
    </row>
    <row r="54" spans="1:31">
      <c r="A54" s="4"/>
      <c r="B54" s="15" t="s">
        <v>701</v>
      </c>
      <c r="C54" s="4"/>
      <c r="I54" s="36"/>
      <c r="K54" s="4"/>
      <c r="L54" s="6"/>
      <c r="O54" s="4"/>
      <c r="P54" s="301"/>
      <c r="X54" s="142"/>
      <c r="Z54" s="142"/>
      <c r="AB54" s="142"/>
      <c r="AE54" s="15"/>
    </row>
    <row r="55" spans="1:31">
      <c r="A55" s="4"/>
      <c r="B55" s="15" t="s">
        <v>702</v>
      </c>
      <c r="C55" s="4"/>
      <c r="I55" s="36"/>
      <c r="K55" s="4"/>
      <c r="L55" s="6"/>
      <c r="O55" s="4"/>
      <c r="P55" s="301"/>
      <c r="X55" s="142"/>
      <c r="Z55" s="142"/>
      <c r="AB55" s="142"/>
      <c r="AE55" s="15"/>
    </row>
    <row r="56" spans="1:31">
      <c r="A56" s="4"/>
      <c r="B56" s="15" t="s">
        <v>703</v>
      </c>
      <c r="C56" s="4"/>
      <c r="I56" s="36"/>
      <c r="K56" s="4"/>
      <c r="L56" s="6"/>
      <c r="O56" s="4"/>
      <c r="P56" s="301"/>
      <c r="X56" s="142"/>
      <c r="Z56" s="142"/>
      <c r="AB56" s="142"/>
      <c r="AE56" s="15"/>
    </row>
    <row r="57" spans="1:31">
      <c r="A57" s="4"/>
      <c r="B57" s="15" t="s">
        <v>704</v>
      </c>
      <c r="C57" s="4"/>
      <c r="I57" s="36"/>
      <c r="K57" s="4"/>
      <c r="L57" s="6"/>
      <c r="O57" s="4"/>
      <c r="P57" s="301"/>
      <c r="X57" s="142"/>
      <c r="Z57" s="142"/>
      <c r="AB57" s="142"/>
      <c r="AE57" s="15"/>
    </row>
    <row r="58" spans="1:31">
      <c r="A58" s="4"/>
      <c r="B58" s="15" t="s">
        <v>705</v>
      </c>
      <c r="C58" s="4"/>
      <c r="I58" s="36"/>
      <c r="K58" s="4"/>
      <c r="L58" s="6"/>
      <c r="O58" s="4"/>
      <c r="P58" s="301"/>
      <c r="X58" s="142"/>
      <c r="Z58" s="142"/>
      <c r="AB58" s="142"/>
      <c r="AE58" s="15"/>
    </row>
    <row r="59" spans="1:31">
      <c r="A59" s="4"/>
      <c r="B59" s="15" t="s">
        <v>706</v>
      </c>
      <c r="C59" s="4"/>
      <c r="I59" s="36"/>
      <c r="K59" s="4"/>
      <c r="L59" s="6"/>
      <c r="O59" s="4"/>
      <c r="P59" s="301"/>
      <c r="X59" s="142"/>
      <c r="Z59" s="142"/>
      <c r="AB59" s="142"/>
      <c r="AE59" s="15"/>
    </row>
    <row r="60" spans="1:31">
      <c r="A60" s="4"/>
      <c r="B60" s="15" t="s">
        <v>707</v>
      </c>
      <c r="C60" s="4"/>
      <c r="I60" s="36"/>
      <c r="K60" s="4"/>
      <c r="L60" s="6"/>
      <c r="O60" s="4"/>
      <c r="P60" s="301"/>
      <c r="X60" s="142"/>
      <c r="Z60" s="142"/>
      <c r="AB60" s="142"/>
      <c r="AE60" s="15"/>
    </row>
    <row r="61" spans="1:31">
      <c r="A61" s="4"/>
      <c r="B61" s="15" t="s">
        <v>708</v>
      </c>
      <c r="C61" s="4"/>
      <c r="I61" s="36"/>
      <c r="K61" s="4"/>
      <c r="L61" s="6"/>
      <c r="O61" s="4"/>
      <c r="P61" s="301"/>
      <c r="U61" s="233"/>
      <c r="X61" s="142"/>
      <c r="Z61" s="142"/>
      <c r="AB61" s="142"/>
      <c r="AE61" s="15"/>
    </row>
    <row r="62" spans="1:31">
      <c r="A62" s="4"/>
      <c r="B62" s="15" t="s">
        <v>709</v>
      </c>
      <c r="C62" s="4"/>
      <c r="I62" s="36"/>
      <c r="K62" s="4"/>
      <c r="L62" s="6"/>
      <c r="O62" s="4"/>
      <c r="P62" s="301"/>
      <c r="U62" s="233"/>
      <c r="X62" s="142"/>
      <c r="Z62" s="142"/>
      <c r="AB62" s="142"/>
      <c r="AE62" s="15"/>
    </row>
    <row r="63" spans="1:31">
      <c r="A63" s="4"/>
      <c r="B63" s="15" t="s">
        <v>710</v>
      </c>
      <c r="C63" s="4"/>
      <c r="I63" s="36"/>
      <c r="K63" s="4"/>
      <c r="L63" s="6"/>
      <c r="O63" s="4"/>
      <c r="P63" s="301"/>
      <c r="U63" s="302"/>
      <c r="X63" s="142"/>
      <c r="Z63" s="142"/>
      <c r="AB63" s="142"/>
      <c r="AE63" s="15"/>
    </row>
    <row r="64" spans="1:31">
      <c r="A64" s="4"/>
      <c r="B64" s="15" t="s">
        <v>711</v>
      </c>
      <c r="C64" s="4"/>
      <c r="I64" s="36"/>
      <c r="K64" s="4"/>
      <c r="L64" s="6"/>
      <c r="O64" s="4"/>
      <c r="P64" s="301"/>
      <c r="X64" s="142"/>
      <c r="Z64" s="142"/>
      <c r="AB64" s="142"/>
      <c r="AE64" s="15"/>
    </row>
    <row r="65" spans="1:31">
      <c r="A65" s="4"/>
      <c r="B65" s="15">
        <v>37</v>
      </c>
      <c r="C65" s="4"/>
      <c r="I65" s="36"/>
      <c r="K65" s="4"/>
      <c r="L65" s="6"/>
      <c r="O65" s="4"/>
      <c r="P65" s="301"/>
      <c r="X65" s="142"/>
      <c r="Z65" s="142"/>
      <c r="AB65" s="142"/>
      <c r="AE65" s="15"/>
    </row>
    <row r="66" spans="1:31">
      <c r="A66" s="4"/>
      <c r="B66" s="15">
        <v>38</v>
      </c>
      <c r="C66" s="293"/>
      <c r="D66" s="294"/>
      <c r="E66" s="294"/>
      <c r="F66" s="294"/>
      <c r="G66" s="294"/>
      <c r="H66" s="294"/>
      <c r="I66" s="327"/>
      <c r="J66" s="294"/>
      <c r="K66" s="293"/>
      <c r="L66" s="295"/>
      <c r="M66" s="294"/>
      <c r="N66" s="294"/>
      <c r="O66" s="293"/>
      <c r="P66" s="305"/>
      <c r="X66" s="142"/>
      <c r="Z66" s="142"/>
      <c r="AB66" s="142"/>
      <c r="AE66" s="15"/>
    </row>
    <row r="67" spans="1:31">
      <c r="A67" s="4"/>
      <c r="B67" s="15">
        <v>39</v>
      </c>
      <c r="C67" s="4"/>
      <c r="I67" s="36"/>
      <c r="K67" s="4"/>
      <c r="L67" s="6"/>
      <c r="O67" s="4"/>
      <c r="P67" s="301"/>
      <c r="X67" s="142"/>
      <c r="Z67" s="142"/>
      <c r="AB67" s="142"/>
      <c r="AE67" s="15"/>
    </row>
    <row r="68" spans="1:31">
      <c r="A68" s="7"/>
      <c r="B68" s="8"/>
      <c r="C68" s="7"/>
      <c r="D68" s="8"/>
      <c r="E68" s="8"/>
      <c r="F68" s="8"/>
      <c r="G68" s="8"/>
      <c r="H68" s="8"/>
      <c r="I68" s="285"/>
      <c r="J68" s="8"/>
      <c r="K68" s="7"/>
      <c r="L68" s="9"/>
      <c r="M68" s="8"/>
      <c r="N68" s="8"/>
      <c r="O68" s="7"/>
      <c r="P68" s="188"/>
      <c r="X68" s="142"/>
      <c r="Z68" s="142"/>
      <c r="AB68" s="142"/>
      <c r="AE68" s="15"/>
    </row>
    <row r="69" spans="1:31">
      <c r="A69" s="4"/>
      <c r="B69" s="15">
        <v>40</v>
      </c>
      <c r="C69" s="4"/>
      <c r="I69" s="36"/>
      <c r="K69" s="243"/>
      <c r="L69" s="328"/>
      <c r="M69" s="150"/>
      <c r="N69" s="304"/>
      <c r="O69" s="4"/>
      <c r="P69" s="301">
        <f>SUM(P30:P67)</f>
        <v>0</v>
      </c>
      <c r="X69" s="142"/>
      <c r="Z69" s="142"/>
      <c r="AB69" s="142"/>
      <c r="AE69" s="15"/>
    </row>
    <row r="70" spans="1:31">
      <c r="A70" s="7"/>
      <c r="B70" s="8"/>
      <c r="C70" s="7"/>
      <c r="D70" s="8" t="s">
        <v>1571</v>
      </c>
      <c r="E70" s="8"/>
      <c r="F70" s="8"/>
      <c r="G70" s="8"/>
      <c r="H70" s="8"/>
      <c r="I70" s="285"/>
      <c r="J70" s="8"/>
      <c r="K70" s="253"/>
      <c r="L70" s="329"/>
      <c r="M70" s="214"/>
      <c r="N70" s="214"/>
      <c r="O70" s="7"/>
      <c r="P70" s="9"/>
      <c r="X70" s="142"/>
      <c r="Z70" s="142"/>
      <c r="AB70" s="142"/>
      <c r="AE70" s="15"/>
    </row>
    <row r="71" spans="1:31">
      <c r="X71" s="142"/>
      <c r="Z71" s="142"/>
      <c r="AB71" s="142"/>
      <c r="AE71" s="15"/>
    </row>
    <row r="72" spans="1:31">
      <c r="X72" s="142"/>
      <c r="Z72" s="142"/>
      <c r="AB72" s="142"/>
      <c r="AE72" s="15"/>
    </row>
    <row r="73" spans="1:31">
      <c r="I73" s="24"/>
      <c r="P73" s="15" t="s">
        <v>2337</v>
      </c>
      <c r="X73" s="142"/>
      <c r="Z73" s="142"/>
      <c r="AB73" s="142"/>
      <c r="AE73" s="15"/>
    </row>
    <row r="74" spans="1:31">
      <c r="P74" s="17"/>
      <c r="X74" s="142"/>
      <c r="Z74" s="142"/>
      <c r="AB74" s="142"/>
      <c r="AE74" s="15"/>
    </row>
    <row r="75" spans="1:31">
      <c r="X75" s="142"/>
      <c r="Z75" s="142"/>
      <c r="AB75" s="142"/>
      <c r="AE75" s="15"/>
    </row>
    <row r="76" spans="1:31">
      <c r="X76" s="142"/>
      <c r="Z76" s="142"/>
      <c r="AB76" s="142"/>
      <c r="AE76" s="15"/>
    </row>
    <row r="77" spans="1:31">
      <c r="S77" s="150"/>
      <c r="T77" s="150"/>
      <c r="U77" s="150"/>
      <c r="V77" s="150"/>
      <c r="X77" s="142"/>
      <c r="Z77" s="142"/>
      <c r="AB77" s="142"/>
    </row>
    <row r="78" spans="1:31">
      <c r="S78" s="150"/>
      <c r="T78" s="150"/>
      <c r="U78" s="150"/>
      <c r="V78" s="150"/>
      <c r="W78" s="142"/>
      <c r="X78" s="142"/>
      <c r="Z78" s="142"/>
      <c r="AB78" s="135"/>
      <c r="AC78" s="135"/>
      <c r="AE78" s="15"/>
    </row>
    <row r="79" spans="1:31">
      <c r="S79" s="150"/>
      <c r="T79" s="150"/>
      <c r="U79" s="150"/>
      <c r="V79" s="150"/>
      <c r="X79" s="142"/>
      <c r="Z79" s="142"/>
      <c r="AB79" s="135"/>
      <c r="AC79" s="135"/>
    </row>
    <row r="80" spans="1:31">
      <c r="S80" s="150"/>
      <c r="T80" s="150"/>
      <c r="U80" s="150"/>
      <c r="V80" s="150"/>
    </row>
    <row r="81" spans="4:25">
      <c r="Y81" s="24"/>
    </row>
    <row r="83" spans="4:25" ht="15.75">
      <c r="D83" s="234"/>
    </row>
    <row r="88" spans="4:25">
      <c r="W88" s="142"/>
    </row>
    <row r="166" spans="18:18">
      <c r="R166" t="s">
        <v>492</v>
      </c>
    </row>
  </sheetData>
  <customSheetViews>
    <customSheetView guid="{3336704C-C86D-41A0-9B04-03A25221C3F1}" scale="87" colorId="22" showPageBreaks="1" printArea="1" showRuler="0">
      <selection activeCell="P7" sqref="P7"/>
      <pageMargins left="0.5" right="0.5" top="0.5" bottom="0.55000000000000004" header="0.5" footer="0.5"/>
      <pageSetup scale="60" fitToWidth="2" orientation="portrait" r:id="rId1"/>
      <headerFooter alignWithMargins="0"/>
    </customSheetView>
    <customSheetView guid="{186A0260-DB8C-42F6-ADCE-9C35D9933D5B}" scale="87" colorId="22" showRuler="0">
      <selection activeCell="E5" sqref="E5"/>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topLeftCell="A6">
      <selection activeCell="P7" sqref="P7"/>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K62">
      <selection activeCell="Q74" sqref="A1:Q74"/>
      <pageMargins left="0.5" right="0.5" top="0.5" bottom="0.55000000000000004" header="0.5" footer="0.5"/>
      <pageSetup scale="60" fitToWidth="2" orientation="portrait" r:id="rId4"/>
      <headerFooter alignWithMargins="0"/>
    </customSheetView>
    <customSheetView guid="{56D44596-4A75-4B45-B852-2389F2F06E07}" scale="87" colorId="22" showRuler="0" topLeftCell="K62">
      <selection activeCell="Q74" sqref="A1:Q74"/>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selection activeCell="E5" sqref="E5"/>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transitionEntry="1">
    <pageSetUpPr fitToPage="1"/>
  </sheetPr>
  <dimension ref="A1:U70"/>
  <sheetViews>
    <sheetView defaultGridColor="0" colorId="22" zoomScale="87" workbookViewId="0">
      <selection activeCell="K4" sqref="K4"/>
    </sheetView>
  </sheetViews>
  <sheetFormatPr defaultColWidth="9.77734375" defaultRowHeight="15"/>
  <cols>
    <col min="1" max="1" width="9.77734375" style="330"/>
    <col min="2" max="2" width="4.33203125" style="330" customWidth="1"/>
    <col min="3" max="3" width="33.109375" style="330" customWidth="1"/>
    <col min="4" max="4" width="11.33203125" style="330" customWidth="1"/>
    <col min="5" max="5" width="3.77734375" style="330" customWidth="1"/>
    <col min="6" max="6" width="2.77734375" style="330" customWidth="1"/>
    <col min="7" max="7" width="1.77734375" style="330" customWidth="1"/>
    <col min="8" max="8" width="21.77734375" style="330" customWidth="1"/>
    <col min="9" max="10" width="1.77734375" style="330" customWidth="1"/>
    <col min="11" max="11" width="19.77734375" style="330" customWidth="1"/>
    <col min="12" max="13" width="1.77734375" style="330" customWidth="1"/>
    <col min="14" max="14" width="19.77734375" style="330" customWidth="1"/>
    <col min="15" max="15" width="6.77734375" style="330" customWidth="1"/>
    <col min="16" max="16384" width="9.77734375" style="330"/>
  </cols>
  <sheetData>
    <row r="1" spans="1:21" ht="18" customHeight="1">
      <c r="B1" s="685" t="s">
        <v>494</v>
      </c>
      <c r="C1" s="686"/>
      <c r="D1" s="685"/>
      <c r="E1" s="686" t="s">
        <v>495</v>
      </c>
      <c r="F1" s="686"/>
      <c r="G1" s="686"/>
      <c r="H1" s="686"/>
      <c r="I1" s="685"/>
      <c r="J1" s="686" t="s">
        <v>496</v>
      </c>
      <c r="K1" s="686"/>
      <c r="L1" s="685"/>
      <c r="M1" s="686" t="s">
        <v>497</v>
      </c>
      <c r="N1" s="687"/>
      <c r="O1" s="331"/>
      <c r="P1" s="331"/>
      <c r="Q1" s="331"/>
      <c r="R1" s="331"/>
      <c r="S1" s="331"/>
      <c r="T1" s="331"/>
      <c r="U1" s="331"/>
    </row>
    <row r="2" spans="1:21" ht="18" customHeight="1">
      <c r="B2" s="625"/>
      <c r="C2" t="str">
        <f>'pg. 1'!$D$10</f>
        <v>[Utility Name]</v>
      </c>
      <c r="D2" s="625"/>
      <c r="E2" s="624" t="s">
        <v>2204</v>
      </c>
      <c r="F2" s="688"/>
      <c r="G2" s="624"/>
      <c r="H2" s="624" t="s">
        <v>2205</v>
      </c>
      <c r="I2" s="625"/>
      <c r="J2" s="624" t="s">
        <v>499</v>
      </c>
      <c r="K2" s="624"/>
      <c r="L2" s="625"/>
      <c r="M2" s="624"/>
      <c r="N2" s="676"/>
      <c r="O2" s="331"/>
      <c r="P2" s="331"/>
      <c r="Q2" s="331"/>
      <c r="R2" s="331"/>
      <c r="S2" s="331"/>
      <c r="T2" s="331"/>
      <c r="U2" s="331"/>
    </row>
    <row r="3" spans="1:21" ht="1.9" customHeight="1">
      <c r="B3" s="625"/>
      <c r="C3" s="624"/>
      <c r="D3" s="625"/>
      <c r="E3" s="624"/>
      <c r="F3" s="624"/>
      <c r="G3" s="624"/>
      <c r="H3" s="624"/>
      <c r="I3" s="625"/>
      <c r="J3" s="624"/>
      <c r="K3" s="624"/>
      <c r="L3" s="625"/>
      <c r="M3" s="624"/>
      <c r="N3" s="676"/>
      <c r="O3" s="331"/>
      <c r="P3" s="331"/>
      <c r="Q3" s="331"/>
      <c r="R3" s="331"/>
      <c r="S3" s="331"/>
      <c r="T3" s="331"/>
      <c r="U3" s="331"/>
    </row>
    <row r="4" spans="1:21" ht="18" customHeight="1">
      <c r="B4" s="625"/>
      <c r="C4" s="624"/>
      <c r="D4" s="625"/>
      <c r="E4" s="624" t="s">
        <v>2206</v>
      </c>
      <c r="F4" s="689"/>
      <c r="G4" s="624"/>
      <c r="H4" s="624" t="s">
        <v>2207</v>
      </c>
      <c r="I4" s="625"/>
      <c r="J4" s="624"/>
      <c r="K4" s="933" t="str">
        <f>'pg. 1'!$O$31</f>
        <v>03/30/2025</v>
      </c>
      <c r="L4" s="625"/>
      <c r="M4" s="624"/>
      <c r="N4" s="18" t="str">
        <f>'pg. 1'!$M$10</f>
        <v xml:space="preserve">   December 31, 2024</v>
      </c>
      <c r="O4" s="331"/>
      <c r="P4" s="331"/>
      <c r="Q4" s="331"/>
      <c r="R4" s="331"/>
      <c r="S4" s="331"/>
      <c r="T4" s="331"/>
      <c r="U4" s="331"/>
    </row>
    <row r="5" spans="1:21" ht="1.9" customHeight="1">
      <c r="B5" s="677"/>
      <c r="C5" s="678"/>
      <c r="D5" s="677"/>
      <c r="E5" s="678"/>
      <c r="F5" s="678"/>
      <c r="G5" s="678"/>
      <c r="H5" s="678"/>
      <c r="I5" s="677"/>
      <c r="J5" s="678"/>
      <c r="K5" s="678"/>
      <c r="L5" s="677"/>
      <c r="M5" s="678"/>
      <c r="N5" s="679"/>
    </row>
    <row r="6" spans="1:21">
      <c r="A6" s="334"/>
      <c r="B6" s="625"/>
      <c r="C6" s="680"/>
      <c r="D6" s="680"/>
      <c r="E6" s="681"/>
      <c r="F6" s="682"/>
      <c r="G6" s="683"/>
      <c r="H6" s="683"/>
      <c r="I6" s="683"/>
      <c r="J6" s="683"/>
      <c r="K6" s="683"/>
      <c r="L6" s="683"/>
      <c r="M6" s="683"/>
      <c r="N6" s="684"/>
    </row>
    <row r="7" spans="1:21" ht="15.75">
      <c r="B7" s="337"/>
      <c r="C7" s="338"/>
      <c r="D7" s="338"/>
      <c r="E7" s="338"/>
      <c r="F7" s="339"/>
      <c r="G7" s="339"/>
      <c r="H7" s="339"/>
      <c r="I7" s="339"/>
      <c r="J7" s="339"/>
      <c r="K7" s="339"/>
      <c r="L7" s="339"/>
      <c r="M7" s="339"/>
      <c r="N7" s="340"/>
    </row>
    <row r="8" spans="1:21">
      <c r="B8" s="672" t="s">
        <v>90</v>
      </c>
      <c r="C8" s="624" t="s">
        <v>321</v>
      </c>
      <c r="D8" s="673"/>
      <c r="E8" s="624"/>
      <c r="F8" s="623"/>
      <c r="G8" s="623"/>
      <c r="H8" s="674" t="s">
        <v>322</v>
      </c>
      <c r="I8" s="623"/>
      <c r="J8" s="624"/>
      <c r="K8" s="623"/>
      <c r="L8" s="623"/>
      <c r="M8" s="623"/>
      <c r="N8" s="675"/>
    </row>
    <row r="9" spans="1:21">
      <c r="B9" s="625"/>
      <c r="C9" s="624" t="s">
        <v>323</v>
      </c>
      <c r="D9" s="624"/>
      <c r="E9" s="624"/>
      <c r="F9" s="624"/>
      <c r="G9" s="624"/>
      <c r="H9" s="624" t="s">
        <v>324</v>
      </c>
      <c r="I9" s="624"/>
      <c r="J9" s="624"/>
      <c r="K9" s="624"/>
      <c r="L9" s="624"/>
      <c r="M9" s="624"/>
      <c r="N9" s="676"/>
    </row>
    <row r="10" spans="1:21">
      <c r="B10" s="625"/>
      <c r="C10" s="624" t="s">
        <v>2211</v>
      </c>
      <c r="D10" s="624"/>
      <c r="E10" s="624"/>
      <c r="F10" s="624"/>
      <c r="G10" s="624"/>
      <c r="H10" s="624" t="s">
        <v>325</v>
      </c>
      <c r="I10" s="624"/>
      <c r="J10" s="624"/>
      <c r="K10" s="624"/>
      <c r="L10" s="624"/>
      <c r="M10" s="624"/>
      <c r="N10" s="676"/>
      <c r="O10" s="341"/>
      <c r="P10" s="342"/>
      <c r="Q10" s="342"/>
    </row>
    <row r="11" spans="1:21">
      <c r="B11" s="625"/>
      <c r="C11" s="624" t="s">
        <v>2210</v>
      </c>
      <c r="D11" s="624"/>
      <c r="E11" s="624"/>
      <c r="F11" s="624"/>
      <c r="G11" s="624"/>
      <c r="H11" s="624"/>
      <c r="I11" s="624"/>
      <c r="J11" s="624"/>
      <c r="K11" s="624"/>
      <c r="L11" s="624"/>
      <c r="M11" s="624"/>
      <c r="N11" s="676"/>
      <c r="O11" s="341"/>
      <c r="P11" s="342"/>
      <c r="Q11" s="342"/>
    </row>
    <row r="12" spans="1:21">
      <c r="B12" s="625"/>
      <c r="C12" s="624"/>
      <c r="D12" s="624"/>
      <c r="E12" s="624"/>
      <c r="F12" s="624"/>
      <c r="G12" s="624"/>
      <c r="H12" s="624"/>
      <c r="I12" s="624"/>
      <c r="J12" s="624"/>
      <c r="K12" s="624"/>
      <c r="L12" s="624"/>
      <c r="M12" s="624"/>
      <c r="N12" s="676"/>
      <c r="O12" s="341"/>
      <c r="P12" s="342"/>
      <c r="Q12" s="342"/>
    </row>
    <row r="13" spans="1:21">
      <c r="B13" s="672" t="s">
        <v>92</v>
      </c>
      <c r="C13" s="624" t="s">
        <v>326</v>
      </c>
      <c r="D13" s="624"/>
      <c r="E13" s="624"/>
      <c r="F13" s="624"/>
      <c r="G13" s="624"/>
      <c r="H13" s="624"/>
      <c r="I13" s="624"/>
      <c r="J13" s="624"/>
      <c r="K13" s="624"/>
      <c r="L13" s="624"/>
      <c r="M13" s="624"/>
      <c r="N13" s="676"/>
      <c r="O13" s="341"/>
      <c r="P13" s="342"/>
      <c r="Q13" s="342"/>
    </row>
    <row r="14" spans="1:21">
      <c r="B14" s="625"/>
      <c r="C14" s="624" t="s">
        <v>327</v>
      </c>
      <c r="D14" s="624"/>
      <c r="E14" s="624"/>
      <c r="F14" s="624"/>
      <c r="G14" s="624"/>
      <c r="H14" s="624"/>
      <c r="I14" s="624"/>
      <c r="J14" s="624"/>
      <c r="K14" s="624"/>
      <c r="L14" s="624"/>
      <c r="M14" s="624"/>
      <c r="N14" s="676"/>
      <c r="O14" s="341"/>
      <c r="P14" s="342"/>
      <c r="Q14" s="342"/>
    </row>
    <row r="15" spans="1:21" ht="15.75">
      <c r="B15" s="344"/>
      <c r="C15" s="345"/>
      <c r="D15" s="345"/>
      <c r="E15" s="345" t="s">
        <v>492</v>
      </c>
      <c r="F15" s="332"/>
      <c r="G15" s="332"/>
      <c r="H15" s="332"/>
      <c r="I15" s="332"/>
      <c r="J15" s="332"/>
      <c r="K15" s="332"/>
      <c r="L15" s="332"/>
      <c r="M15" s="332"/>
      <c r="N15" s="333"/>
      <c r="O15" s="341"/>
      <c r="P15" s="342"/>
      <c r="Q15" s="342"/>
    </row>
    <row r="16" spans="1:21">
      <c r="B16" s="346"/>
      <c r="C16" s="346"/>
      <c r="D16" s="346"/>
      <c r="E16" s="346"/>
      <c r="H16" s="347"/>
      <c r="K16" s="346"/>
      <c r="N16" s="348"/>
      <c r="O16" s="341"/>
      <c r="P16" s="342"/>
      <c r="Q16" s="342"/>
    </row>
    <row r="17" spans="2:17">
      <c r="B17" s="349"/>
      <c r="D17" s="350"/>
      <c r="E17" s="350"/>
      <c r="H17" s="351" t="s">
        <v>328</v>
      </c>
      <c r="K17" s="343"/>
      <c r="N17" s="349"/>
      <c r="O17" s="341"/>
      <c r="P17" s="342"/>
      <c r="Q17" s="342"/>
    </row>
    <row r="18" spans="2:17">
      <c r="B18" s="350"/>
      <c r="C18" s="350"/>
      <c r="D18" s="350"/>
      <c r="E18" s="350"/>
      <c r="H18" s="351"/>
      <c r="K18" s="343"/>
      <c r="N18" s="349"/>
      <c r="O18" s="341"/>
      <c r="P18" s="342"/>
      <c r="Q18" s="342"/>
    </row>
    <row r="19" spans="2:17">
      <c r="B19" s="350"/>
      <c r="C19" s="350"/>
      <c r="D19" s="350"/>
      <c r="E19" s="346"/>
      <c r="F19" s="338"/>
      <c r="G19" s="352"/>
      <c r="H19" s="346"/>
      <c r="I19" s="338"/>
      <c r="J19" s="352"/>
      <c r="K19" s="350"/>
      <c r="N19" s="349"/>
      <c r="O19" s="341"/>
      <c r="P19" s="342"/>
      <c r="Q19" s="342"/>
    </row>
    <row r="20" spans="2:17">
      <c r="B20" s="350" t="s">
        <v>752</v>
      </c>
      <c r="C20" s="350" t="s">
        <v>199</v>
      </c>
      <c r="D20" s="350" t="s">
        <v>1015</v>
      </c>
      <c r="E20" s="353" t="s">
        <v>329</v>
      </c>
      <c r="H20" s="350"/>
      <c r="K20" s="350" t="s">
        <v>211</v>
      </c>
      <c r="N20" s="349" t="s">
        <v>1015</v>
      </c>
      <c r="O20" s="341"/>
      <c r="P20" s="342"/>
      <c r="Q20" s="342"/>
    </row>
    <row r="21" spans="2:17">
      <c r="B21" s="350" t="s">
        <v>2499</v>
      </c>
      <c r="C21" s="350" t="s">
        <v>1388</v>
      </c>
      <c r="D21" s="350" t="s">
        <v>330</v>
      </c>
      <c r="E21" s="350" t="s">
        <v>331</v>
      </c>
      <c r="H21" s="353" t="s">
        <v>1687</v>
      </c>
      <c r="K21" s="350"/>
      <c r="N21" s="349" t="s">
        <v>1019</v>
      </c>
      <c r="O21" s="341"/>
      <c r="P21" s="342"/>
      <c r="Q21" s="342"/>
    </row>
    <row r="22" spans="2:17">
      <c r="B22" s="350"/>
      <c r="C22" s="350"/>
      <c r="D22" s="350"/>
      <c r="E22" s="350"/>
      <c r="H22" s="350"/>
      <c r="K22" s="350"/>
      <c r="N22" s="349"/>
      <c r="O22" s="341"/>
      <c r="P22" s="342"/>
      <c r="Q22" s="342"/>
    </row>
    <row r="23" spans="2:17">
      <c r="B23" s="350"/>
      <c r="C23" s="350" t="s">
        <v>739</v>
      </c>
      <c r="D23" s="350" t="s">
        <v>2508</v>
      </c>
      <c r="E23" s="343"/>
      <c r="F23" s="351" t="s">
        <v>675</v>
      </c>
      <c r="H23" s="350" t="s">
        <v>741</v>
      </c>
      <c r="K23" s="350" t="s">
        <v>2508</v>
      </c>
      <c r="N23" s="349" t="s">
        <v>2507</v>
      </c>
      <c r="O23" s="341"/>
      <c r="P23" s="342"/>
      <c r="Q23" s="342"/>
    </row>
    <row r="24" spans="2:17">
      <c r="B24" s="350"/>
      <c r="C24" s="350"/>
      <c r="D24" s="350"/>
      <c r="E24" s="350"/>
      <c r="F24" s="332"/>
      <c r="G24" s="333"/>
      <c r="H24" s="350"/>
      <c r="I24" s="332"/>
      <c r="J24" s="333"/>
      <c r="K24" s="350"/>
      <c r="L24" s="332"/>
      <c r="M24" s="333"/>
      <c r="N24" s="349"/>
    </row>
    <row r="25" spans="2:17">
      <c r="B25" s="354"/>
      <c r="C25" s="354"/>
      <c r="D25" s="354"/>
      <c r="E25" s="354"/>
      <c r="H25" s="354"/>
      <c r="K25" s="354"/>
      <c r="N25" s="355"/>
    </row>
    <row r="26" spans="2:17">
      <c r="B26" s="356" t="s">
        <v>332</v>
      </c>
      <c r="C26" s="343"/>
      <c r="D26" s="343"/>
      <c r="E26" s="343"/>
      <c r="H26" s="343"/>
      <c r="K26" s="343"/>
      <c r="N26" s="357"/>
    </row>
    <row r="27" spans="2:17">
      <c r="B27" s="356" t="s">
        <v>333</v>
      </c>
      <c r="C27" s="343"/>
      <c r="D27" s="343"/>
      <c r="E27" s="343"/>
      <c r="H27" s="343"/>
      <c r="K27" s="343"/>
      <c r="N27" s="357"/>
    </row>
    <row r="28" spans="2:17">
      <c r="B28" s="356" t="s">
        <v>334</v>
      </c>
      <c r="C28" s="343"/>
      <c r="D28" s="343"/>
      <c r="E28" s="343"/>
      <c r="H28" s="358"/>
      <c r="K28" s="358"/>
      <c r="N28" s="357"/>
    </row>
    <row r="29" spans="2:17">
      <c r="B29" s="356" t="s">
        <v>335</v>
      </c>
      <c r="C29" s="343"/>
      <c r="D29" s="343"/>
      <c r="E29" s="343"/>
      <c r="H29" s="358"/>
      <c r="K29" s="358"/>
      <c r="N29" s="357"/>
    </row>
    <row r="30" spans="2:17">
      <c r="B30" s="356" t="s">
        <v>336</v>
      </c>
      <c r="C30" s="343"/>
      <c r="D30" s="343"/>
      <c r="E30" s="343"/>
      <c r="H30" s="358"/>
      <c r="K30" s="358"/>
      <c r="N30" s="357"/>
    </row>
    <row r="31" spans="2:17">
      <c r="B31" s="356" t="s">
        <v>337</v>
      </c>
      <c r="C31" s="343"/>
      <c r="D31" s="343"/>
      <c r="E31" s="343"/>
      <c r="H31" s="358"/>
      <c r="K31" s="358"/>
      <c r="N31" s="357"/>
    </row>
    <row r="32" spans="2:17">
      <c r="B32" s="356" t="s">
        <v>338</v>
      </c>
      <c r="C32" s="343"/>
      <c r="D32" s="343"/>
      <c r="E32" s="343"/>
      <c r="H32" s="358"/>
      <c r="K32" s="358"/>
      <c r="N32" s="357"/>
    </row>
    <row r="33" spans="2:14">
      <c r="B33" s="356" t="s">
        <v>339</v>
      </c>
      <c r="C33" s="343"/>
      <c r="D33" s="343"/>
      <c r="E33" s="343"/>
      <c r="H33" s="358"/>
      <c r="K33" s="358"/>
      <c r="N33" s="357"/>
    </row>
    <row r="34" spans="2:14">
      <c r="B34" s="356" t="s">
        <v>340</v>
      </c>
      <c r="C34" s="343"/>
      <c r="D34" s="343"/>
      <c r="E34" s="343"/>
      <c r="H34" s="358"/>
      <c r="K34" s="358"/>
      <c r="N34" s="357"/>
    </row>
    <row r="35" spans="2:14">
      <c r="B35" s="356" t="s">
        <v>341</v>
      </c>
      <c r="C35" s="343"/>
      <c r="D35" s="343"/>
      <c r="E35" s="343"/>
      <c r="H35" s="358"/>
      <c r="J35" s="334"/>
      <c r="K35" s="358"/>
      <c r="M35" s="334"/>
      <c r="N35" s="357"/>
    </row>
    <row r="36" spans="2:14">
      <c r="B36" s="356" t="s">
        <v>342</v>
      </c>
      <c r="D36" s="357"/>
      <c r="E36" s="343"/>
      <c r="H36" s="343"/>
      <c r="K36" s="343"/>
      <c r="N36" s="357"/>
    </row>
    <row r="37" spans="2:14">
      <c r="B37" s="356" t="s">
        <v>343</v>
      </c>
      <c r="C37" s="343"/>
      <c r="D37" s="343"/>
      <c r="E37" s="343"/>
      <c r="H37" s="343"/>
      <c r="K37" s="343"/>
      <c r="N37" s="357"/>
    </row>
    <row r="38" spans="2:14">
      <c r="B38" s="356" t="s">
        <v>344</v>
      </c>
      <c r="C38" s="343"/>
      <c r="D38" s="343"/>
      <c r="E38" s="343"/>
      <c r="H38" s="358"/>
      <c r="K38" s="358"/>
      <c r="N38" s="357"/>
    </row>
    <row r="39" spans="2:14">
      <c r="B39" s="357">
        <v>14</v>
      </c>
      <c r="C39" s="343"/>
      <c r="D39" s="343"/>
      <c r="E39" s="343"/>
      <c r="H39" s="359"/>
      <c r="K39" s="358"/>
      <c r="N39" s="357"/>
    </row>
    <row r="40" spans="2:14">
      <c r="B40" s="357">
        <v>15</v>
      </c>
      <c r="C40" s="343"/>
      <c r="D40" s="343"/>
      <c r="E40" s="343"/>
      <c r="H40" s="359"/>
      <c r="K40" s="358"/>
      <c r="N40" s="357"/>
    </row>
    <row r="41" spans="2:14">
      <c r="B41" s="357">
        <v>16</v>
      </c>
      <c r="C41" s="343"/>
      <c r="D41" s="343"/>
      <c r="E41" s="343"/>
      <c r="H41" s="358"/>
      <c r="K41" s="358"/>
      <c r="N41" s="357"/>
    </row>
    <row r="42" spans="2:14">
      <c r="B42" s="357">
        <v>17</v>
      </c>
      <c r="C42" s="343"/>
      <c r="D42" s="343"/>
      <c r="E42" s="343"/>
      <c r="H42" s="358"/>
      <c r="K42" s="358"/>
      <c r="N42" s="357"/>
    </row>
    <row r="43" spans="2:14">
      <c r="B43" s="357">
        <v>18</v>
      </c>
      <c r="C43" s="343"/>
      <c r="D43" s="343"/>
      <c r="E43" s="343"/>
      <c r="H43" s="358"/>
      <c r="K43" s="358"/>
      <c r="N43" s="357"/>
    </row>
    <row r="44" spans="2:14">
      <c r="B44" s="357">
        <v>19</v>
      </c>
      <c r="C44" s="343"/>
      <c r="D44" s="343"/>
      <c r="E44" s="343"/>
      <c r="H44" s="358"/>
      <c r="K44" s="358"/>
      <c r="N44" s="357"/>
    </row>
    <row r="45" spans="2:14">
      <c r="B45" s="357">
        <v>20</v>
      </c>
      <c r="C45" s="343"/>
      <c r="D45" s="343"/>
      <c r="E45" s="343"/>
      <c r="H45" s="358"/>
      <c r="K45" s="358"/>
      <c r="N45" s="357"/>
    </row>
    <row r="46" spans="2:14">
      <c r="B46" s="357">
        <v>21</v>
      </c>
      <c r="C46" s="343"/>
      <c r="D46" s="343"/>
      <c r="E46" s="343"/>
      <c r="H46" s="358"/>
      <c r="K46" s="358"/>
      <c r="N46" s="357"/>
    </row>
    <row r="47" spans="2:14">
      <c r="B47" s="357">
        <v>22</v>
      </c>
      <c r="C47" s="343"/>
      <c r="D47" s="357"/>
      <c r="H47" s="358"/>
      <c r="J47" s="334"/>
      <c r="K47" s="358"/>
      <c r="M47" s="334"/>
      <c r="N47" s="357"/>
    </row>
    <row r="48" spans="2:14">
      <c r="B48" s="357">
        <v>23</v>
      </c>
      <c r="C48" s="343"/>
      <c r="D48" s="343"/>
      <c r="E48" s="343"/>
      <c r="H48" s="343"/>
      <c r="K48" s="343"/>
      <c r="N48" s="357"/>
    </row>
    <row r="49" spans="2:14">
      <c r="B49" s="357">
        <v>24</v>
      </c>
      <c r="C49" s="343"/>
      <c r="D49" s="343"/>
      <c r="E49" s="343"/>
      <c r="H49" s="343"/>
      <c r="K49" s="343"/>
      <c r="N49" s="357"/>
    </row>
    <row r="50" spans="2:14">
      <c r="B50" s="357">
        <v>25</v>
      </c>
      <c r="C50" s="343"/>
      <c r="D50" s="343"/>
      <c r="E50" s="343"/>
      <c r="H50" s="343"/>
      <c r="K50" s="343"/>
      <c r="N50" s="357"/>
    </row>
    <row r="51" spans="2:14">
      <c r="B51" s="357">
        <v>26</v>
      </c>
      <c r="C51" s="343"/>
      <c r="D51" s="343"/>
      <c r="E51" s="343"/>
      <c r="H51" s="343"/>
      <c r="K51" s="343"/>
      <c r="N51" s="357"/>
    </row>
    <row r="52" spans="2:14">
      <c r="B52" s="357">
        <v>27</v>
      </c>
      <c r="C52" s="343"/>
      <c r="D52" s="343"/>
      <c r="E52" s="343"/>
      <c r="H52" s="343"/>
      <c r="K52" s="343"/>
      <c r="N52" s="357"/>
    </row>
    <row r="53" spans="2:14">
      <c r="B53" s="357">
        <v>28</v>
      </c>
      <c r="C53" s="343"/>
      <c r="D53" s="343"/>
      <c r="E53" s="343"/>
      <c r="H53" s="343"/>
      <c r="K53" s="343"/>
      <c r="N53" s="357"/>
    </row>
    <row r="54" spans="2:14">
      <c r="B54" s="357">
        <v>29</v>
      </c>
      <c r="C54" s="343"/>
      <c r="D54" s="343"/>
      <c r="E54" s="343"/>
      <c r="H54" s="343"/>
      <c r="K54" s="343"/>
      <c r="N54" s="357"/>
    </row>
    <row r="55" spans="2:14">
      <c r="B55" s="357">
        <v>30</v>
      </c>
      <c r="C55" s="343"/>
      <c r="D55" s="343"/>
      <c r="E55" s="343"/>
      <c r="H55" s="343"/>
      <c r="K55" s="343"/>
      <c r="N55" s="357"/>
    </row>
    <row r="56" spans="2:14">
      <c r="B56" s="357">
        <v>31</v>
      </c>
      <c r="C56" s="343"/>
      <c r="D56" s="343"/>
      <c r="E56" s="343"/>
      <c r="H56" s="343"/>
      <c r="K56" s="343"/>
      <c r="N56" s="357"/>
    </row>
    <row r="57" spans="2:14">
      <c r="B57" s="357">
        <v>32</v>
      </c>
      <c r="C57" s="343"/>
      <c r="D57" s="343"/>
      <c r="E57" s="343"/>
      <c r="H57" s="343"/>
      <c r="K57" s="343"/>
      <c r="N57" s="357"/>
    </row>
    <row r="58" spans="2:14">
      <c r="B58" s="357">
        <v>33</v>
      </c>
      <c r="C58" s="343"/>
      <c r="D58" s="343"/>
      <c r="E58" s="343"/>
      <c r="H58" s="343"/>
      <c r="K58" s="343"/>
      <c r="N58" s="357"/>
    </row>
    <row r="59" spans="2:14">
      <c r="B59" s="357">
        <v>34</v>
      </c>
      <c r="C59" s="343"/>
      <c r="D59" s="343"/>
      <c r="E59" s="343"/>
      <c r="H59" s="343"/>
      <c r="K59" s="343"/>
      <c r="N59" s="357"/>
    </row>
    <row r="60" spans="2:14">
      <c r="B60" s="357">
        <v>35</v>
      </c>
      <c r="C60" s="343"/>
      <c r="D60" s="343"/>
      <c r="E60" s="343"/>
      <c r="H60" s="343"/>
      <c r="K60" s="343"/>
      <c r="N60" s="357"/>
    </row>
    <row r="61" spans="2:14">
      <c r="B61" s="357">
        <v>36</v>
      </c>
      <c r="C61" s="343"/>
      <c r="D61" s="343"/>
      <c r="E61" s="343"/>
      <c r="H61" s="343"/>
      <c r="K61" s="343"/>
      <c r="N61" s="357"/>
    </row>
    <row r="62" spans="2:14">
      <c r="B62" s="357">
        <v>37</v>
      </c>
      <c r="C62" s="343"/>
      <c r="D62" s="343"/>
      <c r="E62" s="343"/>
      <c r="H62" s="343"/>
      <c r="K62" s="343"/>
      <c r="N62" s="357"/>
    </row>
    <row r="63" spans="2:14">
      <c r="B63" s="357">
        <v>38</v>
      </c>
      <c r="C63" s="343"/>
      <c r="D63" s="343"/>
      <c r="E63" s="343"/>
      <c r="H63" s="343"/>
      <c r="K63" s="343"/>
      <c r="N63" s="357"/>
    </row>
    <row r="64" spans="2:14">
      <c r="B64" s="357">
        <v>39</v>
      </c>
      <c r="C64" s="343"/>
      <c r="D64" s="343"/>
      <c r="E64" s="343"/>
      <c r="H64" s="343"/>
      <c r="K64" s="343"/>
      <c r="N64" s="357"/>
    </row>
    <row r="65" spans="2:14">
      <c r="B65" s="357">
        <v>40</v>
      </c>
      <c r="C65" s="343"/>
      <c r="D65" s="343"/>
      <c r="E65" s="343"/>
      <c r="H65" s="343"/>
      <c r="K65" s="343"/>
      <c r="N65" s="357"/>
    </row>
    <row r="66" spans="2:14">
      <c r="B66" s="357">
        <v>41</v>
      </c>
      <c r="C66" s="343"/>
      <c r="D66" s="343"/>
      <c r="E66" s="343"/>
      <c r="H66" s="343"/>
      <c r="K66" s="343"/>
      <c r="N66" s="357"/>
    </row>
    <row r="67" spans="2:14">
      <c r="B67" s="360">
        <v>42</v>
      </c>
      <c r="C67" s="360" t="s">
        <v>1571</v>
      </c>
      <c r="D67" s="360"/>
      <c r="E67" s="361"/>
      <c r="F67" s="361"/>
      <c r="G67" s="361"/>
      <c r="H67" s="362">
        <f>SUM(H25:H65)</f>
        <v>0</v>
      </c>
      <c r="I67" s="335"/>
      <c r="J67" s="336"/>
      <c r="K67" s="362">
        <f>SUM(K25:K65)</f>
        <v>0</v>
      </c>
      <c r="L67" s="335"/>
      <c r="M67" s="336"/>
      <c r="N67" s="360">
        <f>SUM(N25:N65)</f>
        <v>0</v>
      </c>
    </row>
    <row r="69" spans="2:14" ht="15.75">
      <c r="B69" s="363"/>
      <c r="D69" s="364"/>
      <c r="H69" s="365"/>
      <c r="N69" s="364" t="s">
        <v>2338</v>
      </c>
    </row>
    <row r="70" spans="2:14">
      <c r="N70" s="699"/>
    </row>
  </sheetData>
  <customSheetViews>
    <customSheetView guid="{3336704C-C86D-41A0-9B04-03A25221C3F1}" scale="87" colorId="22" showPageBreaks="1" fitToPage="1" printArea="1" showRuler="0" topLeftCell="H1">
      <selection activeCell="N5" sqref="N5"/>
      <pageMargins left="0.5" right="0.75" top="0.5" bottom="0.22" header="0.5" footer="0.5"/>
      <pageSetup scale="54" orientation="portrait" r:id="rId1"/>
      <headerFooter alignWithMargins="0"/>
    </customSheetView>
    <customSheetView guid="{186A0260-DB8C-42F6-ADCE-9C35D9933D5B}" scale="87" colorId="22" fitToPage="1" showRuler="0">
      <selection activeCell="C2" sqref="C2"/>
      <pageMargins left="0.5" right="0.75" top="0.5" bottom="0.22" header="0.5" footer="0.5"/>
      <pageSetup scale="54" orientation="portrait" r:id="rId2"/>
      <headerFooter alignWithMargins="0"/>
    </customSheetView>
    <customSheetView guid="{0F9397AA-B4ED-47EF-BC79-BFEC0D3E0701}" scale="87" colorId="22" showPageBreaks="1" fitToPage="1" printArea="1" showRuler="0" topLeftCell="C1">
      <selection activeCell="D12" sqref="D12"/>
      <pageMargins left="0.5" right="0.75" top="0.5" bottom="0.22" header="0.5" footer="0.5"/>
      <pageSetup scale="61" orientation="portrait" r:id="rId3"/>
      <headerFooter alignWithMargins="0"/>
    </customSheetView>
    <customSheetView guid="{CCA0C3E2-B2E2-4226-9654-0AB73CE002E7}" scale="87" colorId="22" showPageBreaks="1" fitToPage="1" printArea="1" showRuler="0" topLeftCell="I58">
      <selection activeCell="O70" sqref="A1:O70"/>
      <pageMargins left="0.5" right="0.75" top="0.5" bottom="0.22" header="0.5" footer="0.5"/>
      <pageSetup scale="54" orientation="portrait" r:id="rId4"/>
      <headerFooter alignWithMargins="0"/>
    </customSheetView>
    <customSheetView guid="{56D44596-4A75-4B45-B852-2389F2F06E07}" scale="87" colorId="22" fitToPage="1" showRuler="0" topLeftCell="I58">
      <selection activeCell="O70" sqref="A1:O70"/>
      <pageMargins left="0.5" right="0.75" top="0.5" bottom="0.22" header="0.5" footer="0.5"/>
      <pageSetup scale="54" orientation="portrait" r:id="rId5"/>
      <headerFooter alignWithMargins="0"/>
    </customSheetView>
    <customSheetView guid="{D5B5BADA-8EBF-4C10-97E9-D8DAB5586B34}" scale="87" colorId="22" showPageBreaks="1" fitToPage="1" printArea="1" showRuler="0">
      <selection activeCell="C2" sqref="C2"/>
      <pageMargins left="0.5" right="0.75" top="0.5" bottom="0.22" header="0.5" footer="0.5"/>
      <pageSetup scale="54" orientation="portrait" r:id="rId6"/>
      <headerFooter alignWithMargins="0"/>
    </customSheetView>
  </customSheetViews>
  <phoneticPr fontId="29" type="noConversion"/>
  <pageMargins left="0.5" right="0.75" top="0.5" bottom="0.22" header="0.5" footer="0.5"/>
  <pageSetup scale="54" orientation="portrait" r:id="rId7"/>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transitionEntry="1">
    <pageSetUpPr fitToPage="1"/>
  </sheetPr>
  <dimension ref="A2:Q153"/>
  <sheetViews>
    <sheetView defaultGridColor="0" colorId="22" zoomScale="87" zoomScaleNormal="87" workbookViewId="0">
      <selection activeCell="H4" sqref="H4"/>
    </sheetView>
  </sheetViews>
  <sheetFormatPr defaultColWidth="9.77734375" defaultRowHeight="15"/>
  <cols>
    <col min="1" max="1" width="1.77734375" style="367" customWidth="1"/>
    <col min="2" max="2" width="4.77734375" style="367" customWidth="1"/>
    <col min="3" max="3" width="35.77734375" style="367" customWidth="1"/>
    <col min="4" max="4" width="2.77734375" style="367" customWidth="1"/>
    <col min="5" max="5" width="3.77734375" style="367" customWidth="1"/>
    <col min="6" max="6" width="10.77734375" style="367" customWidth="1"/>
    <col min="7" max="7" width="7.77734375" style="367" customWidth="1"/>
    <col min="8" max="13" width="15.6640625" style="367" customWidth="1"/>
    <col min="14" max="14" width="1.77734375" style="367" customWidth="1"/>
    <col min="15" max="16384" width="9.77734375" style="367"/>
  </cols>
  <sheetData>
    <row r="2" spans="1:14">
      <c r="A2" s="366"/>
      <c r="B2" s="366"/>
      <c r="C2" s="366"/>
      <c r="D2" s="366"/>
      <c r="E2" s="366"/>
      <c r="F2" s="366"/>
      <c r="G2" s="366"/>
      <c r="H2" s="366"/>
      <c r="I2" s="366"/>
      <c r="J2" s="366"/>
      <c r="K2" s="366"/>
      <c r="L2" s="366"/>
      <c r="M2" s="366"/>
    </row>
    <row r="3" spans="1:14" ht="19.899999999999999" customHeight="1">
      <c r="A3" s="368" t="s">
        <v>1786</v>
      </c>
      <c r="D3" s="368" t="s">
        <v>495</v>
      </c>
      <c r="H3" s="369" t="s">
        <v>496</v>
      </c>
      <c r="L3" s="367" t="s">
        <v>497</v>
      </c>
      <c r="N3" s="368"/>
    </row>
    <row r="4" spans="1:14">
      <c r="A4" s="368"/>
      <c r="B4" t="str">
        <f>'pg. 1'!$D$10</f>
        <v>[Utility Name]</v>
      </c>
      <c r="D4" s="368" t="s">
        <v>2204</v>
      </c>
      <c r="E4" s="370"/>
      <c r="F4" s="367" t="s">
        <v>2205</v>
      </c>
      <c r="H4" s="933" t="str">
        <f>'pg. 1'!$O$31</f>
        <v>03/30/2025</v>
      </c>
      <c r="N4" s="368"/>
    </row>
    <row r="5" spans="1:14">
      <c r="A5" s="371"/>
      <c r="B5" s="366"/>
      <c r="C5" s="366"/>
      <c r="D5" s="371" t="s">
        <v>2206</v>
      </c>
      <c r="E5" s="366"/>
      <c r="F5" s="366" t="s">
        <v>2207</v>
      </c>
      <c r="G5" s="366"/>
      <c r="H5" s="372"/>
      <c r="I5" s="373"/>
      <c r="J5" s="373"/>
      <c r="K5" s="373"/>
      <c r="L5" s="18" t="str">
        <f>'pg. 1'!$M$10</f>
        <v xml:space="preserve">   December 31, 2024</v>
      </c>
      <c r="M5" s="741"/>
      <c r="N5" s="368"/>
    </row>
    <row r="6" spans="1:14">
      <c r="A6" s="368"/>
      <c r="N6" s="368"/>
    </row>
    <row r="7" spans="1:14">
      <c r="A7" s="368"/>
      <c r="B7" s="374" t="s">
        <v>345</v>
      </c>
      <c r="C7" s="374"/>
      <c r="D7" s="374"/>
      <c r="E7" s="374"/>
      <c r="F7" s="374"/>
      <c r="G7" s="374"/>
      <c r="H7" s="374"/>
      <c r="I7" s="374"/>
      <c r="J7" s="374"/>
      <c r="K7" s="374"/>
      <c r="L7" s="374"/>
      <c r="M7" s="374"/>
      <c r="N7" s="368"/>
    </row>
    <row r="8" spans="1:14">
      <c r="A8" s="371"/>
      <c r="B8" s="366"/>
      <c r="C8" s="366"/>
      <c r="D8" s="366"/>
      <c r="E8" s="366"/>
      <c r="F8" s="366"/>
      <c r="G8" s="366"/>
      <c r="H8" s="366"/>
      <c r="I8" s="366"/>
      <c r="J8" s="366"/>
      <c r="K8" s="366"/>
      <c r="L8" s="366"/>
      <c r="M8" s="366"/>
      <c r="N8" s="368"/>
    </row>
    <row r="9" spans="1:14">
      <c r="A9" s="368"/>
      <c r="N9" s="368"/>
    </row>
    <row r="10" spans="1:14">
      <c r="A10" s="368"/>
      <c r="B10" s="375" t="s">
        <v>2252</v>
      </c>
      <c r="C10" s="367" t="s">
        <v>346</v>
      </c>
      <c r="H10" s="367" t="s">
        <v>347</v>
      </c>
      <c r="N10" s="368"/>
    </row>
    <row r="11" spans="1:14">
      <c r="A11" s="368"/>
      <c r="C11" s="367" t="s">
        <v>348</v>
      </c>
      <c r="H11" s="367" t="s">
        <v>349</v>
      </c>
      <c r="N11" s="368"/>
    </row>
    <row r="12" spans="1:14">
      <c r="A12" s="368"/>
      <c r="C12" s="367" t="s">
        <v>350</v>
      </c>
      <c r="F12" s="376"/>
      <c r="G12" s="376" t="s">
        <v>351</v>
      </c>
      <c r="H12" s="367" t="s">
        <v>352</v>
      </c>
      <c r="N12" s="368"/>
    </row>
    <row r="13" spans="1:14" ht="16.899999999999999" customHeight="1">
      <c r="A13" s="368"/>
      <c r="B13" s="370" t="s">
        <v>2257</v>
      </c>
      <c r="C13" s="367" t="s">
        <v>353</v>
      </c>
      <c r="H13" s="367" t="s">
        <v>354</v>
      </c>
      <c r="N13" s="368"/>
    </row>
    <row r="14" spans="1:14">
      <c r="A14" s="368"/>
      <c r="C14" s="367" t="s">
        <v>355</v>
      </c>
      <c r="H14" s="367" t="s">
        <v>356</v>
      </c>
      <c r="N14" s="368"/>
    </row>
    <row r="15" spans="1:14" ht="18.95" customHeight="1">
      <c r="A15" s="368"/>
      <c r="B15" s="370" t="s">
        <v>2261</v>
      </c>
      <c r="C15" s="367" t="s">
        <v>357</v>
      </c>
      <c r="H15" s="367" t="s">
        <v>358</v>
      </c>
      <c r="N15" s="368"/>
    </row>
    <row r="16" spans="1:14">
      <c r="A16" s="368"/>
      <c r="C16" s="367" t="s">
        <v>359</v>
      </c>
      <c r="F16" s="376"/>
      <c r="G16" s="376" t="s">
        <v>360</v>
      </c>
      <c r="H16" s="367" t="s">
        <v>361</v>
      </c>
      <c r="M16" s="377"/>
      <c r="N16" s="368"/>
    </row>
    <row r="17" spans="1:14">
      <c r="A17" s="368"/>
      <c r="C17" s="367" t="s">
        <v>362</v>
      </c>
      <c r="H17" s="367" t="s">
        <v>363</v>
      </c>
      <c r="M17" s="377"/>
      <c r="N17" s="368"/>
    </row>
    <row r="18" spans="1:14">
      <c r="A18" s="368"/>
      <c r="C18" s="367" t="s">
        <v>364</v>
      </c>
      <c r="H18" s="367" t="s">
        <v>365</v>
      </c>
      <c r="M18" s="377"/>
      <c r="N18" s="368"/>
    </row>
    <row r="19" spans="1:14">
      <c r="A19" s="368"/>
      <c r="C19" s="367" t="s">
        <v>366</v>
      </c>
      <c r="H19" s="367" t="s">
        <v>367</v>
      </c>
      <c r="M19" s="377"/>
      <c r="N19" s="368"/>
    </row>
    <row r="20" spans="1:14">
      <c r="A20" s="371"/>
      <c r="B20" s="366"/>
      <c r="C20" s="366"/>
      <c r="D20" s="366"/>
      <c r="E20" s="366"/>
      <c r="F20" s="366"/>
      <c r="G20" s="366"/>
      <c r="H20" s="366"/>
      <c r="I20" s="366"/>
      <c r="J20" s="366"/>
      <c r="K20" s="366"/>
      <c r="L20" s="366"/>
      <c r="M20" s="366"/>
      <c r="N20" s="368"/>
    </row>
    <row r="21" spans="1:14">
      <c r="A21" s="368"/>
      <c r="B21" s="378"/>
      <c r="H21" s="368"/>
      <c r="N21" s="368"/>
    </row>
    <row r="22" spans="1:14">
      <c r="A22" s="368"/>
      <c r="B22" s="378" t="s">
        <v>752</v>
      </c>
      <c r="H22" s="734" t="s">
        <v>368</v>
      </c>
      <c r="I22" s="735"/>
      <c r="J22" s="735"/>
      <c r="K22" s="735"/>
      <c r="L22" s="735"/>
      <c r="M22" s="736"/>
      <c r="N22" s="368"/>
    </row>
    <row r="23" spans="1:14">
      <c r="A23" s="368"/>
      <c r="B23" s="378" t="s">
        <v>753</v>
      </c>
      <c r="C23" s="374" t="s">
        <v>1016</v>
      </c>
      <c r="D23" s="374"/>
      <c r="E23" s="374"/>
      <c r="F23" s="374"/>
      <c r="G23" s="374"/>
      <c r="H23" s="737" t="s">
        <v>2501</v>
      </c>
      <c r="I23" s="738"/>
      <c r="J23" s="926" t="s">
        <v>2697</v>
      </c>
      <c r="K23" s="738"/>
      <c r="L23" s="927" t="s">
        <v>2698</v>
      </c>
      <c r="M23" s="735"/>
      <c r="N23" s="368"/>
    </row>
    <row r="24" spans="1:14">
      <c r="A24" s="368"/>
      <c r="B24" s="378"/>
      <c r="H24" s="379" t="s">
        <v>369</v>
      </c>
      <c r="I24" s="733" t="s">
        <v>2066</v>
      </c>
      <c r="J24" s="379" t="s">
        <v>369</v>
      </c>
      <c r="K24" s="733" t="s">
        <v>2066</v>
      </c>
      <c r="L24" s="379" t="s">
        <v>369</v>
      </c>
      <c r="M24" s="733" t="s">
        <v>2066</v>
      </c>
      <c r="N24" s="368"/>
    </row>
    <row r="25" spans="1:14">
      <c r="A25" s="380"/>
      <c r="B25" s="381"/>
      <c r="C25" s="382" t="s">
        <v>739</v>
      </c>
      <c r="D25" s="382"/>
      <c r="E25" s="382"/>
      <c r="F25" s="382"/>
      <c r="G25" s="382"/>
      <c r="H25" s="383" t="s">
        <v>2508</v>
      </c>
      <c r="I25" s="384" t="s">
        <v>675</v>
      </c>
      <c r="J25" s="739" t="s">
        <v>741</v>
      </c>
      <c r="K25" s="740" t="s">
        <v>2507</v>
      </c>
      <c r="L25" s="739" t="s">
        <v>1580</v>
      </c>
      <c r="M25" s="740" t="s">
        <v>1581</v>
      </c>
      <c r="N25" s="368"/>
    </row>
    <row r="26" spans="1:14">
      <c r="A26" s="368"/>
      <c r="B26" s="378" t="s">
        <v>676</v>
      </c>
      <c r="C26" s="370" t="s">
        <v>370</v>
      </c>
      <c r="H26" s="368"/>
      <c r="I26" s="368"/>
      <c r="J26" s="368"/>
      <c r="K26" s="368"/>
      <c r="L26" s="368"/>
      <c r="M26" s="368"/>
      <c r="N26" s="368"/>
    </row>
    <row r="27" spans="1:14">
      <c r="A27" s="368"/>
      <c r="B27" s="378" t="s">
        <v>677</v>
      </c>
      <c r="C27" s="367" t="s">
        <v>371</v>
      </c>
      <c r="H27" s="385"/>
      <c r="I27" s="385"/>
      <c r="J27" s="385"/>
      <c r="K27" s="385"/>
      <c r="L27" s="385"/>
      <c r="M27" s="385"/>
      <c r="N27" s="368"/>
    </row>
    <row r="28" spans="1:14">
      <c r="A28" s="368"/>
      <c r="B28" s="378" t="s">
        <v>678</v>
      </c>
      <c r="C28" s="367" t="s">
        <v>372</v>
      </c>
      <c r="H28" s="386"/>
      <c r="I28" s="386"/>
      <c r="J28" s="386"/>
      <c r="K28" s="386"/>
      <c r="L28" s="386"/>
      <c r="M28" s="386"/>
      <c r="N28" s="368"/>
    </row>
    <row r="29" spans="1:14">
      <c r="A29" s="368"/>
      <c r="B29" s="378" t="s">
        <v>679</v>
      </c>
      <c r="C29" s="367" t="s">
        <v>373</v>
      </c>
      <c r="H29" s="387"/>
      <c r="I29" s="387"/>
      <c r="J29" s="387"/>
      <c r="K29" s="387"/>
      <c r="L29" s="387"/>
      <c r="M29" s="387"/>
      <c r="N29" s="368"/>
    </row>
    <row r="30" spans="1:14">
      <c r="A30" s="368"/>
      <c r="B30" s="378" t="s">
        <v>680</v>
      </c>
      <c r="C30" s="367" t="s">
        <v>374</v>
      </c>
      <c r="H30" s="387"/>
      <c r="I30" s="387"/>
      <c r="J30" s="387"/>
      <c r="K30" s="387"/>
      <c r="L30" s="387"/>
      <c r="M30" s="387"/>
      <c r="N30" s="368"/>
    </row>
    <row r="31" spans="1:14">
      <c r="A31" s="368"/>
      <c r="B31" s="378" t="s">
        <v>681</v>
      </c>
      <c r="C31" s="367" t="s">
        <v>375</v>
      </c>
      <c r="H31" s="387"/>
      <c r="I31" s="387"/>
      <c r="J31" s="387"/>
      <c r="K31" s="387"/>
      <c r="L31" s="387"/>
      <c r="M31" s="387"/>
      <c r="N31" s="368"/>
    </row>
    <row r="32" spans="1:14">
      <c r="A32" s="368"/>
      <c r="B32" s="378" t="s">
        <v>682</v>
      </c>
      <c r="C32" s="367" t="s">
        <v>376</v>
      </c>
      <c r="H32" s="388"/>
      <c r="I32" s="388"/>
      <c r="J32" s="388"/>
      <c r="K32" s="388"/>
      <c r="L32" s="388"/>
      <c r="M32" s="388"/>
      <c r="N32" s="368"/>
    </row>
    <row r="33" spans="1:16">
      <c r="A33" s="368"/>
      <c r="B33" s="378" t="s">
        <v>683</v>
      </c>
      <c r="C33" s="367" t="s">
        <v>377</v>
      </c>
      <c r="H33" s="386">
        <f t="shared" ref="H33:M33" si="0">SUM(H27:H32)</f>
        <v>0</v>
      </c>
      <c r="I33" s="386">
        <f t="shared" si="0"/>
        <v>0</v>
      </c>
      <c r="J33" s="386">
        <f t="shared" si="0"/>
        <v>0</v>
      </c>
      <c r="K33" s="386">
        <f t="shared" si="0"/>
        <v>0</v>
      </c>
      <c r="L33" s="386">
        <f t="shared" si="0"/>
        <v>0</v>
      </c>
      <c r="M33" s="386">
        <f t="shared" si="0"/>
        <v>0</v>
      </c>
      <c r="N33" s="368"/>
    </row>
    <row r="34" spans="1:16">
      <c r="A34" s="368"/>
      <c r="B34" s="378" t="s">
        <v>684</v>
      </c>
      <c r="C34" s="367" t="s">
        <v>378</v>
      </c>
      <c r="H34" s="388"/>
      <c r="I34" s="388"/>
      <c r="J34" s="388"/>
      <c r="K34" s="388"/>
      <c r="L34" s="388"/>
      <c r="M34" s="388"/>
      <c r="N34" s="368"/>
    </row>
    <row r="35" spans="1:16">
      <c r="A35" s="368"/>
      <c r="B35" s="378" t="s">
        <v>685</v>
      </c>
      <c r="C35" s="367" t="s">
        <v>379</v>
      </c>
      <c r="H35" s="386">
        <f t="shared" ref="H35:M35" si="1">H33+H34</f>
        <v>0</v>
      </c>
      <c r="I35" s="386">
        <f t="shared" si="1"/>
        <v>0</v>
      </c>
      <c r="J35" s="386">
        <f t="shared" si="1"/>
        <v>0</v>
      </c>
      <c r="K35" s="386">
        <f t="shared" si="1"/>
        <v>0</v>
      </c>
      <c r="L35" s="386">
        <f t="shared" si="1"/>
        <v>0</v>
      </c>
      <c r="M35" s="386">
        <f t="shared" si="1"/>
        <v>0</v>
      </c>
      <c r="N35" s="368"/>
    </row>
    <row r="36" spans="1:16">
      <c r="A36" s="368"/>
      <c r="B36" s="378" t="s">
        <v>686</v>
      </c>
      <c r="C36" s="367" t="s">
        <v>380</v>
      </c>
      <c r="H36" s="389"/>
      <c r="I36" s="389"/>
      <c r="J36" s="389"/>
      <c r="K36" s="389"/>
      <c r="L36" s="389"/>
      <c r="M36" s="389"/>
      <c r="N36" s="368"/>
    </row>
    <row r="37" spans="1:16">
      <c r="A37" s="368"/>
      <c r="B37" s="378" t="s">
        <v>687</v>
      </c>
      <c r="C37" s="367" t="s">
        <v>381</v>
      </c>
      <c r="H37" s="386">
        <f t="shared" ref="H37:M37" si="2">H35+H36</f>
        <v>0</v>
      </c>
      <c r="I37" s="386">
        <f t="shared" si="2"/>
        <v>0</v>
      </c>
      <c r="J37" s="386">
        <f t="shared" si="2"/>
        <v>0</v>
      </c>
      <c r="K37" s="386">
        <f t="shared" si="2"/>
        <v>0</v>
      </c>
      <c r="L37" s="386">
        <f t="shared" si="2"/>
        <v>0</v>
      </c>
      <c r="M37" s="386">
        <f t="shared" si="2"/>
        <v>0</v>
      </c>
      <c r="N37" s="368"/>
    </row>
    <row r="38" spans="1:16">
      <c r="A38" s="368"/>
      <c r="B38" s="378" t="s">
        <v>688</v>
      </c>
      <c r="H38" s="386"/>
      <c r="I38" s="386"/>
      <c r="J38" s="386"/>
      <c r="K38" s="386"/>
      <c r="L38" s="386"/>
      <c r="M38" s="386"/>
      <c r="N38" s="368"/>
    </row>
    <row r="39" spans="1:16">
      <c r="A39" s="368"/>
      <c r="B39" s="378" t="s">
        <v>689</v>
      </c>
      <c r="C39" s="367" t="s">
        <v>382</v>
      </c>
      <c r="H39" s="386"/>
      <c r="I39" s="386"/>
      <c r="J39" s="386"/>
      <c r="K39" s="386"/>
      <c r="L39" s="386"/>
      <c r="M39" s="386"/>
      <c r="N39" s="368"/>
    </row>
    <row r="40" spans="1:16">
      <c r="A40" s="368"/>
      <c r="B40" s="378" t="s">
        <v>690</v>
      </c>
      <c r="C40" s="367" t="s">
        <v>383</v>
      </c>
      <c r="H40" s="387"/>
      <c r="I40" s="387"/>
      <c r="J40" s="387"/>
      <c r="K40" s="387"/>
      <c r="L40" s="387"/>
      <c r="M40" s="387"/>
      <c r="N40" s="368"/>
    </row>
    <row r="41" spans="1:16">
      <c r="A41" s="368"/>
      <c r="B41" s="378" t="s">
        <v>691</v>
      </c>
      <c r="C41" s="367" t="s">
        <v>384</v>
      </c>
      <c r="H41" s="387"/>
      <c r="I41" s="387"/>
      <c r="J41" s="387"/>
      <c r="K41" s="387"/>
      <c r="L41" s="387"/>
      <c r="M41" s="387"/>
      <c r="N41" s="368"/>
    </row>
    <row r="42" spans="1:16" ht="15.75">
      <c r="A42" s="368"/>
      <c r="B42" s="378" t="s">
        <v>692</v>
      </c>
      <c r="C42" s="367" t="s">
        <v>385</v>
      </c>
      <c r="H42" s="387"/>
      <c r="I42" s="387"/>
      <c r="J42" s="387"/>
      <c r="K42" s="387"/>
      <c r="L42" s="387"/>
      <c r="M42" s="387"/>
      <c r="N42" s="368"/>
      <c r="P42" s="390"/>
    </row>
    <row r="43" spans="1:16" ht="15.75">
      <c r="A43" s="368"/>
      <c r="B43" s="378" t="s">
        <v>693</v>
      </c>
      <c r="C43" s="367" t="s">
        <v>386</v>
      </c>
      <c r="H43" s="387"/>
      <c r="I43" s="387"/>
      <c r="J43" s="387"/>
      <c r="K43" s="387"/>
      <c r="L43" s="387"/>
      <c r="M43" s="387"/>
      <c r="N43" s="368"/>
      <c r="P43" s="390"/>
    </row>
    <row r="44" spans="1:16" ht="15.75">
      <c r="A44" s="368"/>
      <c r="B44" s="378" t="s">
        <v>694</v>
      </c>
      <c r="C44" s="367" t="s">
        <v>387</v>
      </c>
      <c r="H44" s="387"/>
      <c r="I44" s="387"/>
      <c r="J44" s="387"/>
      <c r="K44" s="387"/>
      <c r="L44" s="387"/>
      <c r="M44" s="387"/>
      <c r="N44" s="368"/>
      <c r="P44" s="390"/>
    </row>
    <row r="45" spans="1:16" ht="15.75">
      <c r="A45" s="368"/>
      <c r="B45" s="378" t="s">
        <v>695</v>
      </c>
      <c r="C45" s="367" t="s">
        <v>388</v>
      </c>
      <c r="H45" s="387"/>
      <c r="I45" s="387"/>
      <c r="J45" s="387"/>
      <c r="K45" s="387"/>
      <c r="L45" s="387"/>
      <c r="M45" s="387"/>
      <c r="N45" s="368"/>
      <c r="P45" s="390"/>
    </row>
    <row r="46" spans="1:16">
      <c r="A46" s="368"/>
      <c r="B46" s="378" t="s">
        <v>696</v>
      </c>
      <c r="C46" s="367" t="s">
        <v>389</v>
      </c>
      <c r="H46" s="387"/>
      <c r="I46" s="387"/>
      <c r="J46" s="387"/>
      <c r="K46" s="387"/>
      <c r="L46" s="387"/>
      <c r="M46" s="387"/>
      <c r="N46" s="368"/>
    </row>
    <row r="47" spans="1:16">
      <c r="A47" s="368"/>
      <c r="B47" s="378" t="s">
        <v>697</v>
      </c>
      <c r="C47" s="367" t="s">
        <v>390</v>
      </c>
      <c r="H47" s="387"/>
      <c r="I47" s="387"/>
      <c r="J47" s="387"/>
      <c r="K47" s="387"/>
      <c r="L47" s="387"/>
      <c r="M47" s="387"/>
      <c r="N47" s="368"/>
    </row>
    <row r="48" spans="1:16">
      <c r="A48" s="368"/>
      <c r="B48" s="378" t="s">
        <v>698</v>
      </c>
      <c r="C48" s="367" t="s">
        <v>391</v>
      </c>
      <c r="H48" s="387"/>
      <c r="I48" s="387"/>
      <c r="J48" s="387"/>
      <c r="K48" s="387"/>
      <c r="L48" s="387"/>
      <c r="M48" s="387"/>
      <c r="N48" s="368"/>
    </row>
    <row r="49" spans="1:14">
      <c r="A49" s="368"/>
      <c r="B49" s="378" t="s">
        <v>699</v>
      </c>
      <c r="C49" s="367" t="s">
        <v>392</v>
      </c>
      <c r="H49" s="387"/>
      <c r="I49" s="387"/>
      <c r="J49" s="387"/>
      <c r="K49" s="387"/>
      <c r="L49" s="387"/>
      <c r="M49" s="387"/>
      <c r="N49" s="368"/>
    </row>
    <row r="50" spans="1:14">
      <c r="A50" s="368"/>
      <c r="B50" s="378" t="s">
        <v>700</v>
      </c>
      <c r="C50" s="367" t="s">
        <v>393</v>
      </c>
      <c r="H50" s="387"/>
      <c r="I50" s="387"/>
      <c r="J50" s="387"/>
      <c r="K50" s="387"/>
      <c r="L50" s="387"/>
      <c r="M50" s="387"/>
      <c r="N50" s="368"/>
    </row>
    <row r="51" spans="1:14">
      <c r="A51" s="368"/>
      <c r="B51" s="378" t="s">
        <v>701</v>
      </c>
      <c r="C51" s="367" t="s">
        <v>394</v>
      </c>
      <c r="H51" s="388"/>
      <c r="I51" s="388"/>
      <c r="J51" s="388"/>
      <c r="K51" s="388"/>
      <c r="L51" s="388"/>
      <c r="M51" s="388"/>
      <c r="N51" s="368"/>
    </row>
    <row r="52" spans="1:14">
      <c r="A52" s="368"/>
      <c r="B52" s="378" t="s">
        <v>702</v>
      </c>
      <c r="C52" s="367" t="s">
        <v>395</v>
      </c>
      <c r="H52" s="389">
        <f t="shared" ref="H52:M52" si="3">SUM(H39:H51)</f>
        <v>0</v>
      </c>
      <c r="I52" s="389">
        <f t="shared" si="3"/>
        <v>0</v>
      </c>
      <c r="J52" s="389">
        <f t="shared" si="3"/>
        <v>0</v>
      </c>
      <c r="K52" s="389">
        <f t="shared" si="3"/>
        <v>0</v>
      </c>
      <c r="L52" s="389">
        <f t="shared" si="3"/>
        <v>0</v>
      </c>
      <c r="M52" s="389">
        <f t="shared" si="3"/>
        <v>0</v>
      </c>
      <c r="N52" s="368"/>
    </row>
    <row r="53" spans="1:14">
      <c r="A53" s="368"/>
      <c r="B53" s="378" t="s">
        <v>703</v>
      </c>
      <c r="C53" s="367" t="s">
        <v>396</v>
      </c>
      <c r="H53" s="391">
        <f t="shared" ref="H53:M53" si="4">H52+H37</f>
        <v>0</v>
      </c>
      <c r="I53" s="391">
        <f t="shared" si="4"/>
        <v>0</v>
      </c>
      <c r="J53" s="391">
        <f t="shared" si="4"/>
        <v>0</v>
      </c>
      <c r="K53" s="391">
        <f t="shared" si="4"/>
        <v>0</v>
      </c>
      <c r="L53" s="391">
        <f t="shared" si="4"/>
        <v>0</v>
      </c>
      <c r="M53" s="391">
        <f t="shared" si="4"/>
        <v>0</v>
      </c>
      <c r="N53" s="368"/>
    </row>
    <row r="54" spans="1:14">
      <c r="A54" s="368"/>
      <c r="B54" s="378" t="s">
        <v>704</v>
      </c>
      <c r="C54" s="367" t="s">
        <v>397</v>
      </c>
      <c r="H54" s="389"/>
      <c r="I54" s="389"/>
      <c r="J54" s="389"/>
      <c r="K54" s="389"/>
      <c r="L54" s="389"/>
      <c r="M54" s="389"/>
      <c r="N54" s="368"/>
    </row>
    <row r="55" spans="1:14">
      <c r="A55" s="368"/>
      <c r="B55" s="378" t="s">
        <v>705</v>
      </c>
      <c r="C55" s="367" t="s">
        <v>398</v>
      </c>
      <c r="H55" s="391">
        <f t="shared" ref="H55:M55" si="5">H54+H53</f>
        <v>0</v>
      </c>
      <c r="I55" s="391">
        <f t="shared" si="5"/>
        <v>0</v>
      </c>
      <c r="J55" s="391">
        <f t="shared" si="5"/>
        <v>0</v>
      </c>
      <c r="K55" s="391">
        <f t="shared" si="5"/>
        <v>0</v>
      </c>
      <c r="L55" s="391">
        <f t="shared" si="5"/>
        <v>0</v>
      </c>
      <c r="M55" s="391">
        <f t="shared" si="5"/>
        <v>0</v>
      </c>
      <c r="N55" s="368"/>
    </row>
    <row r="56" spans="1:14">
      <c r="A56" s="368"/>
      <c r="B56" s="378" t="s">
        <v>706</v>
      </c>
      <c r="C56" s="367" t="s">
        <v>399</v>
      </c>
      <c r="H56" s="392">
        <f t="shared" ref="H56:M56" si="6">H27+H29</f>
        <v>0</v>
      </c>
      <c r="I56" s="392">
        <f t="shared" si="6"/>
        <v>0</v>
      </c>
      <c r="J56" s="392">
        <f t="shared" si="6"/>
        <v>0</v>
      </c>
      <c r="K56" s="392">
        <f t="shared" si="6"/>
        <v>0</v>
      </c>
      <c r="L56" s="392">
        <f t="shared" si="6"/>
        <v>0</v>
      </c>
      <c r="M56" s="392">
        <f t="shared" si="6"/>
        <v>0</v>
      </c>
      <c r="N56" s="368"/>
    </row>
    <row r="57" spans="1:14">
      <c r="A57" s="368"/>
      <c r="B57" s="378" t="s">
        <v>707</v>
      </c>
      <c r="C57" s="367" t="s">
        <v>400</v>
      </c>
      <c r="H57" s="386">
        <f t="shared" ref="H57:M57" si="7">H30</f>
        <v>0</v>
      </c>
      <c r="I57" s="386">
        <f t="shared" si="7"/>
        <v>0</v>
      </c>
      <c r="J57" s="386">
        <f t="shared" si="7"/>
        <v>0</v>
      </c>
      <c r="K57" s="386">
        <f t="shared" si="7"/>
        <v>0</v>
      </c>
      <c r="L57" s="386">
        <f t="shared" si="7"/>
        <v>0</v>
      </c>
      <c r="M57" s="386">
        <f t="shared" si="7"/>
        <v>0</v>
      </c>
      <c r="N57" s="368"/>
    </row>
    <row r="58" spans="1:14">
      <c r="A58" s="368"/>
      <c r="B58" s="370" t="s">
        <v>708</v>
      </c>
      <c r="C58" s="368" t="s">
        <v>401</v>
      </c>
      <c r="H58" s="386"/>
      <c r="I58" s="386"/>
      <c r="J58" s="386"/>
      <c r="K58" s="386"/>
      <c r="L58" s="386"/>
      <c r="M58" s="386"/>
      <c r="N58" s="368"/>
    </row>
    <row r="59" spans="1:14">
      <c r="A59" s="368"/>
      <c r="B59" s="393">
        <v>34</v>
      </c>
      <c r="C59" s="367" t="s">
        <v>402</v>
      </c>
      <c r="H59" s="386"/>
      <c r="I59" s="386"/>
      <c r="J59" s="386"/>
      <c r="K59" s="386"/>
      <c r="L59" s="386"/>
      <c r="M59" s="386"/>
      <c r="N59" s="368"/>
    </row>
    <row r="60" spans="1:14">
      <c r="A60" s="368"/>
      <c r="B60" s="393">
        <v>35</v>
      </c>
      <c r="C60" s="367" t="s">
        <v>403</v>
      </c>
      <c r="H60" s="389">
        <f t="shared" ref="H60:M60" si="8">H32</f>
        <v>0</v>
      </c>
      <c r="I60" s="389">
        <f t="shared" si="8"/>
        <v>0</v>
      </c>
      <c r="J60" s="389">
        <f t="shared" si="8"/>
        <v>0</v>
      </c>
      <c r="K60" s="389">
        <f t="shared" si="8"/>
        <v>0</v>
      </c>
      <c r="L60" s="389">
        <f t="shared" si="8"/>
        <v>0</v>
      </c>
      <c r="M60" s="389">
        <f t="shared" si="8"/>
        <v>0</v>
      </c>
      <c r="N60" s="368"/>
    </row>
    <row r="61" spans="1:14">
      <c r="A61" s="371"/>
      <c r="B61" s="394">
        <v>36</v>
      </c>
      <c r="C61" s="366" t="s">
        <v>404</v>
      </c>
      <c r="D61" s="366"/>
      <c r="E61" s="366"/>
      <c r="F61" s="366"/>
      <c r="G61" s="366"/>
      <c r="H61" s="391">
        <f t="shared" ref="H61:M61" si="9">SUM(H56:H60)</f>
        <v>0</v>
      </c>
      <c r="I61" s="391">
        <f t="shared" si="9"/>
        <v>0</v>
      </c>
      <c r="J61" s="391">
        <f t="shared" si="9"/>
        <v>0</v>
      </c>
      <c r="K61" s="391">
        <f t="shared" si="9"/>
        <v>0</v>
      </c>
      <c r="L61" s="391">
        <f t="shared" si="9"/>
        <v>0</v>
      </c>
      <c r="M61" s="391">
        <f t="shared" si="9"/>
        <v>0</v>
      </c>
      <c r="N61" s="368"/>
    </row>
    <row r="62" spans="1:14">
      <c r="A62" s="368"/>
      <c r="B62" s="370"/>
      <c r="H62" s="377"/>
      <c r="I62" s="377"/>
      <c r="J62" s="377"/>
      <c r="K62" s="377"/>
      <c r="L62" s="377"/>
      <c r="M62" s="377"/>
      <c r="N62" s="368"/>
    </row>
    <row r="63" spans="1:14">
      <c r="A63" s="368"/>
      <c r="B63" s="370"/>
      <c r="H63" s="377"/>
      <c r="I63" s="377"/>
      <c r="J63" s="377"/>
      <c r="K63" s="377"/>
      <c r="L63" s="377"/>
      <c r="M63" s="377"/>
      <c r="N63" s="368"/>
    </row>
    <row r="64" spans="1:14">
      <c r="A64" s="368"/>
      <c r="B64" s="370"/>
      <c r="H64" s="377"/>
      <c r="I64" s="377"/>
      <c r="J64" s="377"/>
      <c r="K64" s="377"/>
      <c r="L64" s="377"/>
      <c r="M64" s="377"/>
      <c r="N64" s="368"/>
    </row>
    <row r="65" spans="1:14">
      <c r="A65" s="368"/>
      <c r="B65" s="370"/>
      <c r="H65" s="377"/>
      <c r="I65" s="377"/>
      <c r="J65" s="377"/>
      <c r="K65" s="377"/>
      <c r="L65" s="377"/>
      <c r="M65" s="377"/>
      <c r="N65" s="368"/>
    </row>
    <row r="66" spans="1:14">
      <c r="A66" s="368"/>
      <c r="B66" s="370"/>
      <c r="H66" s="377"/>
      <c r="I66" s="377"/>
      <c r="J66" s="377"/>
      <c r="K66" s="377"/>
      <c r="L66" s="377"/>
      <c r="M66" s="377"/>
      <c r="N66" s="368"/>
    </row>
    <row r="67" spans="1:14">
      <c r="A67" s="368"/>
      <c r="B67" s="370"/>
      <c r="H67" s="377"/>
      <c r="I67" s="377"/>
      <c r="J67" s="377"/>
      <c r="K67" s="377"/>
      <c r="L67" s="377"/>
      <c r="M67" s="377"/>
      <c r="N67" s="368"/>
    </row>
    <row r="68" spans="1:14">
      <c r="A68" s="368"/>
      <c r="B68" s="370"/>
      <c r="H68" s="377"/>
      <c r="I68" s="377"/>
      <c r="J68" s="377"/>
      <c r="K68" s="377"/>
      <c r="L68" s="377"/>
      <c r="M68" s="377"/>
      <c r="N68" s="368"/>
    </row>
    <row r="69" spans="1:14">
      <c r="A69" s="368"/>
      <c r="B69" s="370"/>
      <c r="H69" s="377"/>
      <c r="I69" s="377"/>
      <c r="J69" s="377"/>
      <c r="K69" s="377"/>
      <c r="L69" s="377"/>
      <c r="M69" s="377"/>
      <c r="N69" s="368"/>
    </row>
    <row r="70" spans="1:14">
      <c r="A70" s="368"/>
      <c r="B70" s="370"/>
      <c r="N70" s="368"/>
    </row>
    <row r="71" spans="1:14">
      <c r="A71" s="368"/>
      <c r="B71" s="370"/>
      <c r="N71" s="368"/>
    </row>
    <row r="72" spans="1:14">
      <c r="A72" s="371"/>
      <c r="B72" s="395"/>
      <c r="C72" s="366"/>
      <c r="D72" s="366"/>
      <c r="E72" s="366"/>
      <c r="F72" s="366"/>
      <c r="G72" s="366"/>
      <c r="H72" s="366"/>
      <c r="I72" s="366"/>
      <c r="J72" s="366"/>
      <c r="K72" s="366"/>
      <c r="L72" s="366"/>
      <c r="M72" s="366"/>
      <c r="N72" s="368"/>
    </row>
    <row r="74" spans="1:14">
      <c r="M74" s="376" t="s">
        <v>2339</v>
      </c>
    </row>
    <row r="75" spans="1:14">
      <c r="M75" s="700"/>
    </row>
    <row r="78" spans="1:14" ht="15.75">
      <c r="C78" s="396"/>
      <c r="D78" s="396"/>
      <c r="E78" s="396"/>
      <c r="F78" s="397"/>
    </row>
    <row r="153" spans="15:17">
      <c r="O153" s="367" t="s">
        <v>492</v>
      </c>
      <c r="P153" s="367" t="s">
        <v>492</v>
      </c>
      <c r="Q153" s="367" t="s">
        <v>492</v>
      </c>
    </row>
  </sheetData>
  <customSheetViews>
    <customSheetView guid="{3336704C-C86D-41A0-9B04-03A25221C3F1}" scale="87" colorId="22" showPageBreaks="1" fitToPage="1" printArea="1" showRuler="0" topLeftCell="A19">
      <selection activeCell="C30" sqref="C30"/>
      <pageMargins left="0.5" right="0.5" top="0.5" bottom="0.55000000000000004" header="0.5" footer="0.5"/>
      <pageSetup scale="63" orientation="portrait" r:id="rId1"/>
      <headerFooter alignWithMargins="0"/>
    </customSheetView>
    <customSheetView guid="{186A0260-DB8C-42F6-ADCE-9C35D9933D5B}" scale="87" colorId="22" fitToPage="1" showRuler="0">
      <selection activeCell="C7" sqref="C7"/>
      <pageMargins left="0.5" right="0.5" top="0.5" bottom="0.55000000000000004" header="0.5" footer="0.5"/>
      <pageSetup scale="63" orientation="portrait" r:id="rId2"/>
      <headerFooter alignWithMargins="0"/>
    </customSheetView>
    <customSheetView guid="{0F9397AA-B4ED-47EF-BC79-BFEC0D3E0701}" scale="87" colorId="22" showPageBreaks="1" fitToPage="1" printArea="1" showRuler="0" topLeftCell="A33">
      <selection activeCell="L42" sqref="L42"/>
      <pageMargins left="0.5" right="0.5" top="0.5" bottom="0.55000000000000004" header="0.5" footer="0.5"/>
      <pageSetup scale="64" orientation="portrait" r:id="rId3"/>
      <headerFooter alignWithMargins="0"/>
    </customSheetView>
    <customSheetView guid="{CCA0C3E2-B2E2-4226-9654-0AB73CE002E7}" scale="87" colorId="22" showPageBreaks="1" fitToPage="1" printArea="1" showRuler="0" topLeftCell="G63">
      <selection activeCell="J75" sqref="A1:J75"/>
      <pageMargins left="0.5" right="0.5" top="0.5" bottom="0.55000000000000004" header="0.5" footer="0.5"/>
      <pageSetup scale="63" orientation="portrait" r:id="rId4"/>
      <headerFooter alignWithMargins="0"/>
    </customSheetView>
    <customSheetView guid="{56D44596-4A75-4B45-B852-2389F2F06E07}" scale="87" colorId="22" fitToPage="1" showRuler="0" topLeftCell="G63">
      <selection activeCell="J75" sqref="A1:J75"/>
      <pageMargins left="0.5" right="0.5" top="0.5" bottom="0.55000000000000004" header="0.5" footer="0.5"/>
      <pageSetup scale="63" orientation="portrait" r:id="rId5"/>
      <headerFooter alignWithMargins="0"/>
    </customSheetView>
    <customSheetView guid="{D5B5BADA-8EBF-4C10-97E9-D8DAB5586B34}" scale="87" colorId="22" showPageBreaks="1" fitToPage="1" printArea="1" showRuler="0">
      <selection activeCell="C7" sqref="C7"/>
      <pageMargins left="0.5" right="0.5" top="0.5" bottom="0.55000000000000004" header="0.5" footer="0.5"/>
      <pageSetup scale="63" orientation="portrait" r:id="rId6"/>
      <headerFooter alignWithMargins="0"/>
    </customSheetView>
  </customSheetViews>
  <phoneticPr fontId="0" type="noConversion"/>
  <pageMargins left="0.5" right="0.5" top="0.5" bottom="0.55000000000000004" header="0.5" footer="0.5"/>
  <pageSetup scale="49" orientation="portrait" r:id="rId7"/>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ransitionEvaluation="1" transitionEntry="1">
    <pageSetUpPr fitToPage="1"/>
  </sheetPr>
  <dimension ref="A3:I158"/>
  <sheetViews>
    <sheetView defaultGridColor="0" topLeftCell="A4" colorId="22" zoomScale="87" workbookViewId="0">
      <selection activeCell="D4" sqref="D4"/>
    </sheetView>
  </sheetViews>
  <sheetFormatPr defaultColWidth="9.77734375" defaultRowHeight="15"/>
  <cols>
    <col min="1" max="1" width="1.77734375" style="401" customWidth="1"/>
    <col min="2" max="2" width="23.77734375" style="401" customWidth="1"/>
    <col min="3" max="3" width="25.21875" style="401" customWidth="1"/>
    <col min="4" max="4" width="24.5546875" style="401" customWidth="1"/>
    <col min="5" max="5" width="23.77734375" style="401" customWidth="1"/>
    <col min="6" max="6" width="4.77734375" style="401" customWidth="1"/>
    <col min="7" max="16384" width="9.77734375" style="401"/>
  </cols>
  <sheetData>
    <row r="3" spans="1:6">
      <c r="A3" s="398"/>
      <c r="B3" s="399" t="s">
        <v>494</v>
      </c>
      <c r="C3" s="398" t="s">
        <v>495</v>
      </c>
      <c r="D3" s="398" t="s">
        <v>496</v>
      </c>
      <c r="E3" s="398" t="s">
        <v>497</v>
      </c>
      <c r="F3" s="400"/>
    </row>
    <row r="4" spans="1:6">
      <c r="A4" s="402"/>
      <c r="B4" t="str">
        <f>'pg. 1'!$D$10</f>
        <v>[Utility Name]</v>
      </c>
      <c r="C4" s="402" t="s">
        <v>2103</v>
      </c>
      <c r="D4" s="933" t="str">
        <f>'pg. 1'!$O$31</f>
        <v>03/30/2025</v>
      </c>
      <c r="E4" s="402"/>
      <c r="F4" s="403"/>
    </row>
    <row r="5" spans="1:6">
      <c r="A5" s="402"/>
      <c r="C5" s="407" t="s">
        <v>405</v>
      </c>
      <c r="D5" s="404"/>
      <c r="E5" s="18" t="str">
        <f>'pg. 1'!$M$10</f>
        <v xml:space="preserve">   December 31, 2024</v>
      </c>
      <c r="F5" s="403"/>
    </row>
    <row r="6" spans="1:6">
      <c r="A6" s="398"/>
      <c r="B6" s="399"/>
      <c r="C6" s="399"/>
      <c r="D6" s="399"/>
      <c r="E6" s="399"/>
      <c r="F6" s="400"/>
    </row>
    <row r="7" spans="1:6">
      <c r="A7" s="402"/>
      <c r="B7" s="405" t="s">
        <v>406</v>
      </c>
      <c r="C7" s="405"/>
      <c r="D7" s="405"/>
      <c r="E7" s="405"/>
      <c r="F7" s="406"/>
    </row>
    <row r="8" spans="1:6">
      <c r="A8" s="407"/>
      <c r="B8" s="408"/>
      <c r="C8" s="408"/>
      <c r="D8" s="408"/>
      <c r="E8" s="408"/>
      <c r="F8" s="409"/>
    </row>
    <row r="9" spans="1:6">
      <c r="A9" s="402"/>
      <c r="F9" s="403"/>
    </row>
    <row r="10" spans="1:6">
      <c r="A10" s="402"/>
      <c r="B10" s="401" t="s">
        <v>407</v>
      </c>
      <c r="D10" s="691" t="s">
        <v>2341</v>
      </c>
      <c r="F10" s="403"/>
    </row>
    <row r="11" spans="1:6">
      <c r="A11" s="402"/>
      <c r="B11" s="401" t="s">
        <v>408</v>
      </c>
      <c r="D11" s="401" t="s">
        <v>409</v>
      </c>
      <c r="F11" s="403"/>
    </row>
    <row r="12" spans="1:6">
      <c r="A12" s="402"/>
      <c r="B12" s="401" t="s">
        <v>410</v>
      </c>
      <c r="D12" s="401" t="s">
        <v>411</v>
      </c>
      <c r="F12" s="403"/>
    </row>
    <row r="13" spans="1:6">
      <c r="A13" s="402"/>
      <c r="B13" s="401" t="s">
        <v>412</v>
      </c>
      <c r="F13" s="403"/>
    </row>
    <row r="14" spans="1:6">
      <c r="A14" s="402"/>
      <c r="B14" s="401" t="s">
        <v>413</v>
      </c>
      <c r="F14" s="403"/>
    </row>
    <row r="15" spans="1:6">
      <c r="A15" s="402"/>
      <c r="B15" s="401" t="s">
        <v>414</v>
      </c>
      <c r="F15" s="403"/>
    </row>
    <row r="16" spans="1:6">
      <c r="A16" s="402"/>
      <c r="B16" s="401" t="s">
        <v>415</v>
      </c>
      <c r="F16" s="403"/>
    </row>
    <row r="17" spans="1:6">
      <c r="A17" s="402"/>
      <c r="B17" s="401" t="s">
        <v>416</v>
      </c>
      <c r="F17" s="403"/>
    </row>
    <row r="18" spans="1:6">
      <c r="A18" s="402"/>
      <c r="B18" s="401" t="s">
        <v>417</v>
      </c>
      <c r="F18" s="403"/>
    </row>
    <row r="19" spans="1:6">
      <c r="A19" s="402"/>
      <c r="F19" s="403"/>
    </row>
    <row r="20" spans="1:6">
      <c r="A20" s="402"/>
      <c r="F20" s="403"/>
    </row>
    <row r="21" spans="1:6">
      <c r="A21" s="722"/>
      <c r="B21" s="720"/>
      <c r="C21" s="728"/>
      <c r="D21" s="398"/>
      <c r="E21" s="399"/>
      <c r="F21" s="410"/>
    </row>
    <row r="22" spans="1:6">
      <c r="A22" s="723"/>
      <c r="B22" s="730" t="s">
        <v>418</v>
      </c>
      <c r="C22" s="725"/>
      <c r="D22" s="727" t="s">
        <v>2293</v>
      </c>
      <c r="E22" s="411"/>
      <c r="F22" s="412"/>
    </row>
    <row r="23" spans="1:6">
      <c r="A23" s="724"/>
      <c r="B23" s="721"/>
      <c r="C23" s="729"/>
      <c r="D23" s="407"/>
      <c r="E23" s="408"/>
      <c r="F23" s="412"/>
    </row>
    <row r="24" spans="1:6">
      <c r="A24" s="402"/>
      <c r="B24" s="413" t="s">
        <v>2294</v>
      </c>
      <c r="C24" s="414" t="s">
        <v>2295</v>
      </c>
      <c r="D24" s="414" t="s">
        <v>2296</v>
      </c>
      <c r="E24" s="726" t="s">
        <v>318</v>
      </c>
      <c r="F24" s="410" t="s">
        <v>752</v>
      </c>
    </row>
    <row r="25" spans="1:6">
      <c r="A25" s="407"/>
      <c r="B25" s="742" t="s">
        <v>1582</v>
      </c>
      <c r="C25" s="731" t="s">
        <v>1583</v>
      </c>
      <c r="D25" s="731" t="s">
        <v>1584</v>
      </c>
      <c r="E25" s="732" t="s">
        <v>2191</v>
      </c>
      <c r="F25" s="415" t="s">
        <v>2499</v>
      </c>
    </row>
    <row r="26" spans="1:6">
      <c r="A26" s="402"/>
      <c r="C26" s="416"/>
      <c r="D26" s="416"/>
      <c r="E26" s="416"/>
      <c r="F26" s="412" t="s">
        <v>676</v>
      </c>
    </row>
    <row r="27" spans="1:6">
      <c r="A27" s="402"/>
      <c r="B27" s="417"/>
      <c r="C27" s="418"/>
      <c r="D27" s="419"/>
      <c r="E27" s="420"/>
      <c r="F27" s="412" t="s">
        <v>677</v>
      </c>
    </row>
    <row r="28" spans="1:6">
      <c r="A28" s="402"/>
      <c r="B28" s="421"/>
      <c r="C28" s="422"/>
      <c r="D28" s="423"/>
      <c r="E28" s="424"/>
      <c r="F28" s="412" t="s">
        <v>678</v>
      </c>
    </row>
    <row r="29" spans="1:6">
      <c r="A29" s="402"/>
      <c r="B29" s="417"/>
      <c r="C29" s="418"/>
      <c r="D29" s="419"/>
      <c r="E29" s="420"/>
      <c r="F29" s="412" t="s">
        <v>679</v>
      </c>
    </row>
    <row r="30" spans="1:6">
      <c r="A30" s="402"/>
      <c r="B30" s="417"/>
      <c r="C30" s="418"/>
      <c r="D30" s="419"/>
      <c r="E30" s="420"/>
      <c r="F30" s="412" t="s">
        <v>680</v>
      </c>
    </row>
    <row r="31" spans="1:6">
      <c r="A31" s="402"/>
      <c r="B31" s="425"/>
      <c r="C31" s="418"/>
      <c r="D31" s="426"/>
      <c r="E31" s="426"/>
      <c r="F31" s="412" t="s">
        <v>681</v>
      </c>
    </row>
    <row r="32" spans="1:6">
      <c r="A32" s="407"/>
      <c r="B32" s="427"/>
      <c r="C32" s="428"/>
      <c r="D32" s="429"/>
      <c r="E32" s="429"/>
      <c r="F32" s="412" t="s">
        <v>682</v>
      </c>
    </row>
    <row r="33" spans="1:6">
      <c r="A33" s="402"/>
      <c r="B33" s="421">
        <f>SUM(B27:B32)</f>
        <v>0</v>
      </c>
      <c r="C33" s="423">
        <f>SUM(C27:C32)</f>
        <v>0</v>
      </c>
      <c r="D33" s="420">
        <f>SUM(D27:D32)</f>
        <v>0</v>
      </c>
      <c r="E33" s="423">
        <f>SUM(E27:E32)</f>
        <v>0</v>
      </c>
      <c r="F33" s="412" t="s">
        <v>683</v>
      </c>
    </row>
    <row r="34" spans="1:6">
      <c r="A34" s="402"/>
      <c r="B34" s="421"/>
      <c r="C34" s="423"/>
      <c r="D34" s="426"/>
      <c r="E34" s="426"/>
      <c r="F34" s="412" t="s">
        <v>684</v>
      </c>
    </row>
    <row r="35" spans="1:6">
      <c r="A35" s="407"/>
      <c r="B35" s="430">
        <f>B34+B33</f>
        <v>0</v>
      </c>
      <c r="C35" s="431">
        <f>C34+C33</f>
        <v>0</v>
      </c>
      <c r="D35" s="431">
        <f>D33+D34</f>
        <v>0</v>
      </c>
      <c r="E35" s="431">
        <f>E33+E34</f>
        <v>0</v>
      </c>
      <c r="F35" s="412" t="s">
        <v>685</v>
      </c>
    </row>
    <row r="36" spans="1:6">
      <c r="A36" s="402"/>
      <c r="C36" s="402"/>
      <c r="D36" s="432"/>
      <c r="F36" s="412" t="s">
        <v>686</v>
      </c>
    </row>
    <row r="37" spans="1:6">
      <c r="A37" s="402"/>
      <c r="B37" s="421"/>
      <c r="C37" s="433"/>
      <c r="D37" s="434"/>
      <c r="F37" s="412" t="s">
        <v>687</v>
      </c>
    </row>
    <row r="38" spans="1:6">
      <c r="A38" s="402"/>
      <c r="B38" s="421"/>
      <c r="C38" s="402"/>
      <c r="D38" s="432"/>
      <c r="F38" s="412" t="s">
        <v>688</v>
      </c>
    </row>
    <row r="39" spans="1:6">
      <c r="A39" s="402"/>
      <c r="B39" s="421"/>
      <c r="C39" s="435"/>
      <c r="D39" s="432"/>
      <c r="F39" s="412" t="s">
        <v>689</v>
      </c>
    </row>
    <row r="40" spans="1:6">
      <c r="A40" s="402"/>
      <c r="B40" s="421"/>
      <c r="C40" s="402"/>
      <c r="D40" s="432"/>
      <c r="F40" s="412" t="s">
        <v>690</v>
      </c>
    </row>
    <row r="41" spans="1:6">
      <c r="A41" s="402"/>
      <c r="B41" s="421"/>
      <c r="C41" s="402"/>
      <c r="D41" s="432"/>
      <c r="F41" s="412" t="s">
        <v>691</v>
      </c>
    </row>
    <row r="42" spans="1:6">
      <c r="A42" s="402"/>
      <c r="B42" s="421"/>
      <c r="C42" s="402"/>
      <c r="D42" s="432"/>
      <c r="F42" s="412" t="s">
        <v>692</v>
      </c>
    </row>
    <row r="43" spans="1:6">
      <c r="A43" s="402"/>
      <c r="B43" s="421"/>
      <c r="C43" s="402"/>
      <c r="D43" s="432"/>
      <c r="F43" s="412" t="s">
        <v>693</v>
      </c>
    </row>
    <row r="44" spans="1:6">
      <c r="A44" s="402"/>
      <c r="B44" s="421"/>
      <c r="C44" s="402"/>
      <c r="D44" s="432"/>
      <c r="F44" s="412" t="s">
        <v>694</v>
      </c>
    </row>
    <row r="45" spans="1:6">
      <c r="A45" s="402"/>
      <c r="B45" s="421"/>
      <c r="C45" s="402"/>
      <c r="D45" s="432"/>
      <c r="F45" s="412" t="s">
        <v>695</v>
      </c>
    </row>
    <row r="46" spans="1:6">
      <c r="A46" s="402"/>
      <c r="B46" s="421"/>
      <c r="C46" s="402"/>
      <c r="D46" s="432"/>
      <c r="F46" s="412" t="s">
        <v>696</v>
      </c>
    </row>
    <row r="47" spans="1:6">
      <c r="A47" s="402"/>
      <c r="B47" s="421"/>
      <c r="C47" s="402"/>
      <c r="D47" s="432"/>
      <c r="F47" s="412" t="s">
        <v>697</v>
      </c>
    </row>
    <row r="48" spans="1:6">
      <c r="A48" s="402"/>
      <c r="B48" s="421"/>
      <c r="C48" s="402"/>
      <c r="D48" s="432"/>
      <c r="F48" s="412" t="s">
        <v>698</v>
      </c>
    </row>
    <row r="49" spans="1:6">
      <c r="A49" s="402"/>
      <c r="B49" s="421"/>
      <c r="C49" s="402"/>
      <c r="D49" s="432"/>
      <c r="F49" s="412" t="s">
        <v>699</v>
      </c>
    </row>
    <row r="50" spans="1:6">
      <c r="A50" s="402"/>
      <c r="B50" s="421"/>
      <c r="C50" s="402"/>
      <c r="D50" s="432"/>
      <c r="F50" s="412" t="s">
        <v>700</v>
      </c>
    </row>
    <row r="51" spans="1:6">
      <c r="A51" s="402"/>
      <c r="B51" s="421"/>
      <c r="C51" s="402"/>
      <c r="F51" s="412" t="s">
        <v>701</v>
      </c>
    </row>
    <row r="52" spans="1:6">
      <c r="A52" s="402"/>
      <c r="B52" s="421"/>
      <c r="C52" s="433"/>
      <c r="F52" s="412" t="s">
        <v>702</v>
      </c>
    </row>
    <row r="53" spans="1:6">
      <c r="A53" s="402"/>
      <c r="B53" s="421"/>
      <c r="C53" s="433"/>
      <c r="F53" s="412" t="s">
        <v>703</v>
      </c>
    </row>
    <row r="54" spans="1:6">
      <c r="A54" s="402"/>
      <c r="B54" s="421"/>
      <c r="C54" s="433"/>
      <c r="F54" s="412" t="s">
        <v>704</v>
      </c>
    </row>
    <row r="55" spans="1:6">
      <c r="A55" s="402"/>
      <c r="B55" s="421"/>
      <c r="C55" s="433"/>
      <c r="F55" s="412" t="s">
        <v>705</v>
      </c>
    </row>
    <row r="56" spans="1:6">
      <c r="A56" s="402"/>
      <c r="B56" s="421">
        <f>B27+B29</f>
        <v>0</v>
      </c>
      <c r="C56" s="433"/>
      <c r="F56" s="412" t="s">
        <v>706</v>
      </c>
    </row>
    <row r="57" spans="1:6">
      <c r="A57" s="402"/>
      <c r="B57" s="421">
        <f>B30</f>
        <v>0</v>
      </c>
      <c r="C57" s="433"/>
      <c r="F57" s="412" t="s">
        <v>707</v>
      </c>
    </row>
    <row r="58" spans="1:6">
      <c r="A58" s="402"/>
      <c r="B58" s="421"/>
      <c r="C58" s="433"/>
      <c r="F58" s="412" t="s">
        <v>708</v>
      </c>
    </row>
    <row r="59" spans="1:6">
      <c r="A59" s="402"/>
      <c r="B59" s="421"/>
      <c r="C59" s="433"/>
      <c r="F59" s="436">
        <v>34</v>
      </c>
    </row>
    <row r="60" spans="1:6">
      <c r="A60" s="402"/>
      <c r="B60" s="421">
        <f>B32</f>
        <v>0</v>
      </c>
      <c r="C60" s="433"/>
      <c r="F60" s="436">
        <v>35</v>
      </c>
    </row>
    <row r="61" spans="1:6">
      <c r="A61" s="407"/>
      <c r="B61" s="430">
        <f>SUM(B56:B60)</f>
        <v>0</v>
      </c>
      <c r="C61" s="437"/>
      <c r="D61" s="408"/>
      <c r="E61" s="408"/>
      <c r="F61" s="438">
        <v>36</v>
      </c>
    </row>
    <row r="62" spans="1:6">
      <c r="A62" s="402"/>
      <c r="F62" s="439"/>
    </row>
    <row r="63" spans="1:6">
      <c r="A63" s="402"/>
      <c r="F63" s="439"/>
    </row>
    <row r="64" spans="1:6">
      <c r="A64" s="402"/>
      <c r="F64" s="439"/>
    </row>
    <row r="65" spans="1:6">
      <c r="A65" s="402"/>
      <c r="F65" s="439"/>
    </row>
    <row r="66" spans="1:6">
      <c r="A66" s="402"/>
      <c r="F66" s="439"/>
    </row>
    <row r="67" spans="1:6">
      <c r="A67" s="402"/>
      <c r="F67" s="439"/>
    </row>
    <row r="68" spans="1:6">
      <c r="A68" s="402"/>
      <c r="F68" s="439"/>
    </row>
    <row r="69" spans="1:6">
      <c r="A69" s="402"/>
      <c r="F69" s="439"/>
    </row>
    <row r="70" spans="1:6">
      <c r="A70" s="402"/>
      <c r="F70" s="439"/>
    </row>
    <row r="71" spans="1:6">
      <c r="A71" s="407"/>
      <c r="B71" s="408"/>
      <c r="C71" s="408"/>
      <c r="D71" s="408"/>
      <c r="E71" s="408"/>
      <c r="F71" s="440"/>
    </row>
    <row r="73" spans="1:6">
      <c r="E73" s="690" t="s">
        <v>2340</v>
      </c>
    </row>
    <row r="74" spans="1:6">
      <c r="E74" s="691"/>
    </row>
    <row r="152" spans="3:9">
      <c r="G152" s="401" t="s">
        <v>492</v>
      </c>
      <c r="H152" s="401" t="s">
        <v>492</v>
      </c>
      <c r="I152" s="401" t="s">
        <v>492</v>
      </c>
    </row>
    <row r="157" spans="3:9">
      <c r="C157" s="441"/>
    </row>
    <row r="158" spans="3:9">
      <c r="C158" s="441"/>
    </row>
  </sheetData>
  <customSheetViews>
    <customSheetView guid="{3336704C-C86D-41A0-9B04-03A25221C3F1}" scale="87" colorId="22" showPageBreaks="1" fitToPage="1" printArea="1" showRuler="0">
      <selection activeCell="D29" sqref="D29"/>
      <pageMargins left="0.5" right="0.5" top="0.5" bottom="0.55000000000000004" header="0.5" footer="0.5"/>
      <pageSetup scale="65" orientation="portrait" r:id="rId1"/>
      <headerFooter alignWithMargins="0"/>
    </customSheetView>
    <customSheetView guid="{186A0260-DB8C-42F6-ADCE-9C35D9933D5B}" scale="87" colorId="22" fitToPage="1" showRuler="0">
      <selection activeCell="B4" sqref="B4"/>
      <pageMargins left="0.5" right="0.5" top="0.5" bottom="0.55000000000000004" header="0.5" footer="0.5"/>
      <pageSetup scale="65" orientation="portrait" r:id="rId2"/>
      <headerFooter alignWithMargins="0"/>
    </customSheetView>
    <customSheetView guid="{0F9397AA-B4ED-47EF-BC79-BFEC0D3E0701}" scale="87" colorId="22" showPageBreaks="1" fitToPage="1" printArea="1" showRuler="0" topLeftCell="C38">
      <selection activeCell="A72" sqref="A72"/>
      <pageMargins left="0.5" right="0.5" top="0.5" bottom="0.55000000000000004" header="0.5" footer="0.5"/>
      <pageSetup scale="67" orientation="portrait" r:id="rId3"/>
      <headerFooter alignWithMargins="0"/>
    </customSheetView>
    <customSheetView guid="{CCA0C3E2-B2E2-4226-9654-0AB73CE002E7}" scale="87" colorId="22" showPageBreaks="1" fitToPage="1" printArea="1" showRuler="0" topLeftCell="E62">
      <selection activeCell="F74" sqref="A1:F74"/>
      <pageMargins left="0.5" right="0.5" top="0.5" bottom="0.55000000000000004" header="0.5" footer="0.5"/>
      <pageSetup scale="65" orientation="portrait" r:id="rId4"/>
      <headerFooter alignWithMargins="0"/>
    </customSheetView>
    <customSheetView guid="{56D44596-4A75-4B45-B852-2389F2F06E07}" scale="87" colorId="22" fitToPage="1" showRuler="0" topLeftCell="E62">
      <selection activeCell="F74" sqref="A1:F74"/>
      <pageMargins left="0.5" right="0.5" top="0.5" bottom="0.55000000000000004" header="0.5" footer="0.5"/>
      <pageSetup scale="65" orientation="portrait" r:id="rId5"/>
      <headerFooter alignWithMargins="0"/>
    </customSheetView>
    <customSheetView guid="{D5B5BADA-8EBF-4C10-97E9-D8DAB5586B34}" scale="87" colorId="22" showPageBreaks="1" fitToPage="1" printArea="1" showRuler="0">
      <selection activeCell="B4" sqref="B4"/>
      <pageMargins left="0.5" right="0.5" top="0.5" bottom="0.55000000000000004" header="0.5" footer="0.5"/>
      <pageSetup scale="65" orientation="portrait" r:id="rId6"/>
      <headerFooter alignWithMargins="0"/>
    </customSheetView>
  </customSheetViews>
  <phoneticPr fontId="0" type="noConversion"/>
  <pageMargins left="0.5" right="0.5" top="0.5" bottom="0.55000000000000004" header="0.5" footer="0.5"/>
  <pageSetup scale="65"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pageSetUpPr fitToPage="1"/>
  </sheetPr>
  <dimension ref="B2:U167"/>
  <sheetViews>
    <sheetView defaultGridColor="0" topLeftCell="B1" colorId="22" zoomScale="87" workbookViewId="0">
      <selection activeCell="L7" sqref="L7"/>
    </sheetView>
  </sheetViews>
  <sheetFormatPr defaultColWidth="9.77734375" defaultRowHeight="15"/>
  <cols>
    <col min="2" max="2" width="1.77734375" customWidth="1"/>
    <col min="7" max="7" width="1.77734375" customWidth="1"/>
    <col min="11" max="11" width="1.77734375" customWidth="1"/>
    <col min="14" max="14" width="1.77734375" customWidth="1"/>
    <col min="17" max="17" width="1.77734375" customWidth="1"/>
  </cols>
  <sheetData>
    <row r="2" spans="2:21">
      <c r="U2" t="s">
        <v>454</v>
      </c>
    </row>
    <row r="4" spans="2:21">
      <c r="U4" t="s">
        <v>455</v>
      </c>
    </row>
    <row r="5" spans="2:21">
      <c r="B5" s="1"/>
      <c r="C5" s="2" t="s">
        <v>494</v>
      </c>
      <c r="D5" s="2"/>
      <c r="E5" s="2"/>
      <c r="F5" s="2"/>
      <c r="G5" s="1"/>
      <c r="H5" s="2" t="s">
        <v>495</v>
      </c>
      <c r="I5" s="2"/>
      <c r="J5" s="2"/>
      <c r="K5" s="1"/>
      <c r="L5" s="2" t="s">
        <v>496</v>
      </c>
      <c r="M5" s="2"/>
      <c r="N5" s="1"/>
      <c r="O5" s="2" t="s">
        <v>497</v>
      </c>
      <c r="P5" s="3"/>
      <c r="U5" t="s">
        <v>456</v>
      </c>
    </row>
    <row r="6" spans="2:21">
      <c r="B6" s="4"/>
      <c r="G6" s="4"/>
      <c r="H6" s="17" t="s">
        <v>498</v>
      </c>
      <c r="K6" s="4"/>
      <c r="L6" t="s">
        <v>499</v>
      </c>
      <c r="N6" s="4"/>
      <c r="P6" s="6"/>
      <c r="U6" t="s">
        <v>458</v>
      </c>
    </row>
    <row r="7" spans="2:21">
      <c r="B7" s="4"/>
      <c r="C7" t="str">
        <f>'pg. 1'!$D$10</f>
        <v>[Utility Name]</v>
      </c>
      <c r="G7" s="4"/>
      <c r="H7" t="s">
        <v>471</v>
      </c>
      <c r="K7" s="4"/>
      <c r="L7" s="933" t="str">
        <f>'pg. 1'!$O$31</f>
        <v>03/30/2025</v>
      </c>
      <c r="N7" s="4"/>
      <c r="O7" s="18" t="str">
        <f>'pg. 1'!$M$10</f>
        <v xml:space="preserve">   December 31, 2024</v>
      </c>
      <c r="P7" s="6"/>
      <c r="U7" t="s">
        <v>459</v>
      </c>
    </row>
    <row r="8" spans="2:21">
      <c r="B8" s="7"/>
      <c r="C8" s="8"/>
      <c r="D8" s="8"/>
      <c r="E8" s="8"/>
      <c r="F8" s="8"/>
      <c r="G8" s="7"/>
      <c r="H8" s="8"/>
      <c r="I8" s="8"/>
      <c r="J8" s="8"/>
      <c r="K8" s="7"/>
      <c r="L8" s="8"/>
      <c r="M8" s="8"/>
      <c r="N8" s="7"/>
      <c r="O8" s="8"/>
      <c r="P8" s="9"/>
      <c r="U8" t="s">
        <v>462</v>
      </c>
    </row>
    <row r="9" spans="2:21">
      <c r="B9" s="4"/>
      <c r="P9" s="6"/>
      <c r="U9" t="s">
        <v>2250</v>
      </c>
    </row>
    <row r="10" spans="2:21">
      <c r="B10" s="4"/>
      <c r="H10" t="s">
        <v>2251</v>
      </c>
      <c r="P10" s="6"/>
    </row>
    <row r="11" spans="2:21">
      <c r="B11" s="7"/>
      <c r="C11" s="8"/>
      <c r="D11" s="8"/>
      <c r="E11" s="8"/>
      <c r="F11" s="8"/>
      <c r="G11" s="8"/>
      <c r="H11" s="8"/>
      <c r="I11" s="8"/>
      <c r="J11" s="8"/>
      <c r="K11" s="8"/>
      <c r="L11" s="8"/>
      <c r="M11" s="8"/>
      <c r="N11" s="8"/>
      <c r="O11" s="8"/>
      <c r="P11" s="9"/>
    </row>
    <row r="12" spans="2:21">
      <c r="B12" s="4"/>
      <c r="P12" s="6"/>
    </row>
    <row r="13" spans="2:21">
      <c r="B13" s="4"/>
      <c r="C13" s="15" t="s">
        <v>2252</v>
      </c>
      <c r="D13" t="s">
        <v>2253</v>
      </c>
      <c r="P13" s="6"/>
    </row>
    <row r="14" spans="2:21">
      <c r="B14" s="4"/>
      <c r="C14" t="s">
        <v>2254</v>
      </c>
      <c r="P14" s="6"/>
    </row>
    <row r="15" spans="2:21">
      <c r="B15" s="4"/>
      <c r="C15" t="s">
        <v>2255</v>
      </c>
      <c r="P15" s="6"/>
    </row>
    <row r="16" spans="2:21">
      <c r="B16" s="4"/>
      <c r="C16" t="s">
        <v>2256</v>
      </c>
      <c r="P16" s="6"/>
    </row>
    <row r="17" spans="2:16">
      <c r="B17" s="4"/>
      <c r="P17" s="6"/>
    </row>
    <row r="18" spans="2:16">
      <c r="B18" s="4"/>
      <c r="P18" s="6"/>
    </row>
    <row r="19" spans="2:16">
      <c r="B19" s="4"/>
      <c r="P19" s="6"/>
    </row>
    <row r="20" spans="2:16">
      <c r="B20" s="4"/>
      <c r="P20" s="6"/>
    </row>
    <row r="21" spans="2:16">
      <c r="B21" s="7"/>
      <c r="C21" s="8"/>
      <c r="D21" s="8"/>
      <c r="E21" s="8"/>
      <c r="F21" s="8"/>
      <c r="G21" s="8"/>
      <c r="H21" s="8"/>
      <c r="I21" s="8"/>
      <c r="J21" s="8"/>
      <c r="K21" s="8"/>
      <c r="L21" s="8"/>
      <c r="M21" s="8"/>
      <c r="N21" s="8"/>
      <c r="O21" s="8"/>
      <c r="P21" s="9"/>
    </row>
    <row r="22" spans="2:16">
      <c r="B22" s="4"/>
      <c r="P22" s="6"/>
    </row>
    <row r="23" spans="2:16">
      <c r="B23" s="4"/>
      <c r="C23" s="15" t="s">
        <v>2257</v>
      </c>
      <c r="D23" t="s">
        <v>2258</v>
      </c>
      <c r="P23" s="6"/>
    </row>
    <row r="24" spans="2:16">
      <c r="B24" s="4"/>
      <c r="C24" t="s">
        <v>2259</v>
      </c>
      <c r="P24" s="6"/>
    </row>
    <row r="25" spans="2:16">
      <c r="B25" s="4"/>
      <c r="C25" t="s">
        <v>2260</v>
      </c>
      <c r="P25" s="6"/>
    </row>
    <row r="26" spans="2:16">
      <c r="B26" s="4"/>
      <c r="P26" s="6"/>
    </row>
    <row r="27" spans="2:16">
      <c r="B27" s="4"/>
      <c r="P27" s="6"/>
    </row>
    <row r="28" spans="2:16">
      <c r="B28" s="7"/>
      <c r="C28" s="8"/>
      <c r="D28" s="8"/>
      <c r="E28" s="8"/>
      <c r="F28" s="8"/>
      <c r="G28" s="8"/>
      <c r="H28" s="8"/>
      <c r="I28" s="8"/>
      <c r="J28" s="8"/>
      <c r="K28" s="8"/>
      <c r="L28" s="8"/>
      <c r="M28" s="8"/>
      <c r="N28" s="8"/>
      <c r="O28" s="8"/>
      <c r="P28" s="9"/>
    </row>
    <row r="29" spans="2:16">
      <c r="B29" s="4"/>
      <c r="P29" s="6"/>
    </row>
    <row r="30" spans="2:16">
      <c r="B30" s="4"/>
      <c r="C30" s="15" t="s">
        <v>2261</v>
      </c>
      <c r="D30" t="s">
        <v>2262</v>
      </c>
      <c r="P30" s="6"/>
    </row>
    <row r="31" spans="2:16">
      <c r="B31" s="4"/>
      <c r="C31" t="s">
        <v>2263</v>
      </c>
      <c r="P31" s="6"/>
    </row>
    <row r="32" spans="2:16">
      <c r="B32" s="4"/>
      <c r="C32" t="s">
        <v>2264</v>
      </c>
      <c r="P32" s="6"/>
    </row>
    <row r="33" spans="2:16">
      <c r="B33" s="4"/>
      <c r="C33" t="s">
        <v>2265</v>
      </c>
      <c r="P33" s="6"/>
    </row>
    <row r="34" spans="2:16">
      <c r="B34" s="4"/>
      <c r="P34" s="6"/>
    </row>
    <row r="35" spans="2:16">
      <c r="B35" s="4"/>
      <c r="P35" s="6"/>
    </row>
    <row r="36" spans="2:16">
      <c r="B36" s="4"/>
      <c r="P36" s="6"/>
    </row>
    <row r="37" spans="2:16">
      <c r="B37" s="4"/>
      <c r="P37" s="6"/>
    </row>
    <row r="38" spans="2:16">
      <c r="B38" s="4"/>
      <c r="P38" s="6"/>
    </row>
    <row r="39" spans="2:16">
      <c r="B39" s="4"/>
      <c r="P39" s="6"/>
    </row>
    <row r="40" spans="2:16">
      <c r="B40" s="4"/>
      <c r="P40" s="6"/>
    </row>
    <row r="41" spans="2:16">
      <c r="B41" s="4"/>
      <c r="P41" s="6"/>
    </row>
    <row r="42" spans="2:16">
      <c r="B42" s="4"/>
      <c r="P42" s="6"/>
    </row>
    <row r="43" spans="2:16">
      <c r="B43" s="4"/>
      <c r="P43" s="6"/>
    </row>
    <row r="44" spans="2:16">
      <c r="B44" s="7"/>
      <c r="C44" s="8"/>
      <c r="D44" s="8"/>
      <c r="E44" s="8"/>
      <c r="F44" s="8"/>
      <c r="G44" s="8"/>
      <c r="H44" s="8"/>
      <c r="I44" s="8"/>
      <c r="J44" s="8"/>
      <c r="K44" s="8"/>
      <c r="L44" s="8"/>
      <c r="M44" s="8"/>
      <c r="N44" s="8"/>
      <c r="O44" s="8"/>
      <c r="P44" s="9"/>
    </row>
    <row r="45" spans="2:16">
      <c r="B45" s="4"/>
      <c r="P45" s="6"/>
    </row>
    <row r="46" spans="2:16">
      <c r="B46" s="4"/>
      <c r="C46" s="15" t="s">
        <v>2266</v>
      </c>
      <c r="D46" t="s">
        <v>2267</v>
      </c>
      <c r="P46" s="6"/>
    </row>
    <row r="47" spans="2:16">
      <c r="B47" s="4"/>
      <c r="C47" t="s">
        <v>2268</v>
      </c>
      <c r="P47" s="6"/>
    </row>
    <row r="48" spans="2:16">
      <c r="B48" s="4"/>
      <c r="P48" s="6"/>
    </row>
    <row r="49" spans="2:16">
      <c r="B49" s="4"/>
      <c r="P49" s="6"/>
    </row>
    <row r="50" spans="2:16">
      <c r="B50" s="4"/>
      <c r="P50" s="6"/>
    </row>
    <row r="51" spans="2:16">
      <c r="B51" s="4"/>
      <c r="P51" s="6"/>
    </row>
    <row r="52" spans="2:16">
      <c r="B52" s="4"/>
      <c r="P52" s="6"/>
    </row>
    <row r="53" spans="2:16">
      <c r="B53" s="4"/>
      <c r="P53" s="6"/>
    </row>
    <row r="54" spans="2:16">
      <c r="B54" s="4"/>
      <c r="P54" s="6"/>
    </row>
    <row r="55" spans="2:16">
      <c r="B55" s="4"/>
      <c r="P55" s="6"/>
    </row>
    <row r="56" spans="2:16">
      <c r="B56" s="4"/>
      <c r="P56" s="6"/>
    </row>
    <row r="57" spans="2:16">
      <c r="B57" s="4"/>
      <c r="P57" s="6"/>
    </row>
    <row r="58" spans="2:16">
      <c r="B58" s="4"/>
      <c r="P58" s="6"/>
    </row>
    <row r="59" spans="2:16">
      <c r="B59" s="4"/>
      <c r="P59" s="6"/>
    </row>
    <row r="60" spans="2:16">
      <c r="B60" s="7"/>
      <c r="C60" s="8"/>
      <c r="D60" s="8"/>
      <c r="E60" s="8"/>
      <c r="F60" s="8"/>
      <c r="G60" s="8"/>
      <c r="H60" s="8"/>
      <c r="I60" s="8"/>
      <c r="J60" s="8"/>
      <c r="K60" s="8"/>
      <c r="L60" s="8"/>
      <c r="M60" s="8"/>
      <c r="N60" s="8"/>
      <c r="O60" s="8"/>
      <c r="P60" s="9"/>
    </row>
    <row r="61" spans="2:16">
      <c r="B61" s="4"/>
      <c r="P61" s="6"/>
    </row>
    <row r="62" spans="2:16">
      <c r="B62" s="4"/>
      <c r="C62" s="15" t="s">
        <v>2269</v>
      </c>
      <c r="D62" t="s">
        <v>2270</v>
      </c>
      <c r="P62" s="6"/>
    </row>
    <row r="63" spans="2:16">
      <c r="B63" s="4"/>
      <c r="C63" t="s">
        <v>2271</v>
      </c>
      <c r="P63" s="6"/>
    </row>
    <row r="64" spans="2:16">
      <c r="B64" s="4"/>
      <c r="C64" t="s">
        <v>2272</v>
      </c>
      <c r="P64" s="6"/>
    </row>
    <row r="65" spans="2:16">
      <c r="B65" s="4"/>
      <c r="P65" s="6"/>
    </row>
    <row r="66" spans="2:16">
      <c r="B66" s="4"/>
      <c r="C66" t="s">
        <v>2273</v>
      </c>
      <c r="D66" t="s">
        <v>2274</v>
      </c>
      <c r="P66" s="6"/>
    </row>
    <row r="67" spans="2:16">
      <c r="B67" s="4"/>
      <c r="C67" t="s">
        <v>2275</v>
      </c>
      <c r="D67" t="s">
        <v>2276</v>
      </c>
      <c r="P67" s="6"/>
    </row>
    <row r="68" spans="2:16">
      <c r="B68" s="4"/>
      <c r="E68" s="19"/>
      <c r="F68" s="20"/>
      <c r="G68" s="20"/>
      <c r="H68" s="20"/>
      <c r="I68" s="20"/>
      <c r="J68" s="20"/>
      <c r="P68" s="6"/>
    </row>
    <row r="69" spans="2:16">
      <c r="B69" s="4"/>
      <c r="P69" s="6"/>
    </row>
    <row r="70" spans="2:16">
      <c r="B70" s="7"/>
      <c r="C70" s="8"/>
      <c r="D70" s="8"/>
      <c r="E70" s="8"/>
      <c r="F70" s="8"/>
      <c r="G70" s="8"/>
      <c r="H70" s="8"/>
      <c r="I70" s="8"/>
      <c r="J70" s="8"/>
      <c r="K70" s="8"/>
      <c r="L70" s="8"/>
      <c r="M70" s="8"/>
      <c r="N70" s="8"/>
      <c r="O70" s="8"/>
      <c r="P70" s="9"/>
    </row>
    <row r="72" spans="2:16">
      <c r="P72" s="15" t="s">
        <v>2214</v>
      </c>
    </row>
    <row r="73" spans="2:16">
      <c r="O73" s="17"/>
    </row>
    <row r="167" spans="18:20">
      <c r="R167" t="s">
        <v>492</v>
      </c>
      <c r="S167" t="s">
        <v>492</v>
      </c>
      <c r="T167" t="s">
        <v>492</v>
      </c>
    </row>
  </sheetData>
  <customSheetViews>
    <customSheetView guid="{3336704C-C86D-41A0-9B04-03A25221C3F1}" scale="87" colorId="22" showPageBreaks="1" fitToPage="1" printArea="1" showRuler="0">
      <selection activeCell="O8" sqref="O8"/>
      <pageMargins left="0.75" right="0.25" top="0.5" bottom="0.55000000000000004" header="0.5" footer="0.5"/>
      <pageSetup scale="66" orientation="portrait" r:id="rId1"/>
      <headerFooter alignWithMargins="0"/>
    </customSheetView>
    <customSheetView guid="{186A0260-DB8C-42F6-ADCE-9C35D9933D5B}" scale="87" colorId="22" fitToPage="1" showRuler="0" topLeftCell="B52">
      <selection activeCell="O8" sqref="O8"/>
      <pageMargins left="0.75" right="0.25" top="0.5" bottom="0.55000000000000004" header="0.5" footer="0.5"/>
      <pageSetup scale="66" orientation="portrait" r:id="rId2"/>
      <headerFooter alignWithMargins="0"/>
    </customSheetView>
    <customSheetView guid="{0F9397AA-B4ED-47EF-BC79-BFEC0D3E0701}" scale="87" colorId="22" showPageBreaks="1" fitToPage="1" printArea="1" showRuler="0" topLeftCell="B47">
      <selection activeCell="P72" sqref="P72"/>
      <pageMargins left="0.75" right="0.25" top="0.5" bottom="0.55000000000000004" header="0.5" footer="0.5"/>
      <pageSetup scale="63" orientation="portrait" r:id="rId3"/>
      <headerFooter alignWithMargins="0"/>
    </customSheetView>
    <customSheetView guid="{CCA0C3E2-B2E2-4226-9654-0AB73CE002E7}" scale="87" colorId="22" showPageBreaks="1" fitToPage="1" printArea="1" showRuler="0" topLeftCell="K61">
      <selection activeCell="R75" sqref="R75"/>
      <pageMargins left="0.75" right="0.25" top="0.5" bottom="0.55000000000000004" header="0.5" footer="0.5"/>
      <pageSetup scale="66" orientation="portrait" r:id="rId4"/>
      <headerFooter alignWithMargins="0"/>
    </customSheetView>
    <customSheetView guid="{56D44596-4A75-4B45-B852-2389F2F06E07}" scale="87" colorId="22" fitToPage="1" showRuler="0" topLeftCell="B1">
      <selection activeCell="O7" sqref="O7"/>
      <pageMargins left="0.75" right="0.25" top="0.5" bottom="0.55000000000000004" header="0.5" footer="0.5"/>
      <pageSetup scale="66" orientation="portrait" r:id="rId5"/>
      <headerFooter alignWithMargins="0"/>
    </customSheetView>
    <customSheetView guid="{D5B5BADA-8EBF-4C10-97E9-D8DAB5586B34}" scale="87" colorId="22" showPageBreaks="1" fitToPage="1" printArea="1" showRuler="0" topLeftCell="B52">
      <selection activeCell="O8" sqref="O8"/>
      <pageMargins left="0.75" right="0.25" top="0.5" bottom="0.55000000000000004" header="0.5" footer="0.5"/>
      <pageSetup scale="66" orientation="portrait" r:id="rId6"/>
      <headerFooter alignWithMargins="0"/>
    </customSheetView>
  </customSheetViews>
  <phoneticPr fontId="0" type="noConversion"/>
  <pageMargins left="0.75" right="0.25" top="0.5" bottom="0.55000000000000004" header="0.5" footer="0.5"/>
  <pageSetup scale="66" orientation="portrait" r:id="rId7"/>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ransitionEvaluation="1" transitionEntry="1"/>
  <dimension ref="A3:Z166"/>
  <sheetViews>
    <sheetView defaultGridColor="0" colorId="22" zoomScale="87" workbookViewId="0">
      <selection activeCell="I6" sqref="I6"/>
    </sheetView>
  </sheetViews>
  <sheetFormatPr defaultColWidth="9.77734375" defaultRowHeight="15"/>
  <cols>
    <col min="1" max="1" width="1.77734375" customWidth="1"/>
    <col min="2" max="2" width="4.77734375" customWidth="1"/>
    <col min="3" max="3" width="2.77734375" customWidth="1"/>
    <col min="4" max="4" width="20" customWidth="1"/>
    <col min="5" max="5" width="2.77734375" customWidth="1"/>
    <col min="6" max="7" width="15.109375" customWidth="1"/>
    <col min="8" max="11" width="15.33203125" customWidth="1"/>
    <col min="12" max="12" width="1.77734375" customWidth="1"/>
    <col min="13" max="13" width="6.6640625" customWidth="1"/>
    <col min="14" max="14" width="3.77734375" customWidth="1"/>
    <col min="15" max="15" width="1.77734375" customWidth="1"/>
    <col min="16" max="16" width="24.77734375" customWidth="1"/>
    <col min="17" max="17" width="1.77734375" customWidth="1"/>
    <col min="18" max="18" width="17.77734375" customWidth="1"/>
    <col min="19" max="19" width="1.77734375" customWidth="1"/>
    <col min="20" max="20" width="17.77734375" customWidth="1"/>
    <col min="21" max="21" width="1.77734375" customWidth="1"/>
    <col min="22" max="22" width="20.77734375" customWidth="1"/>
    <col min="23" max="23" width="1.77734375" customWidth="1"/>
    <col min="24" max="24" width="19.77734375" customWidth="1"/>
    <col min="25" max="25" width="1.77734375" customWidth="1"/>
    <col min="26" max="26" width="4.77734375" customWidth="1"/>
    <col min="27" max="27" width="1.77734375" customWidth="1"/>
  </cols>
  <sheetData>
    <row r="3" spans="1:22">
      <c r="A3" s="8"/>
      <c r="B3" s="8"/>
      <c r="C3" s="8"/>
      <c r="D3" s="8"/>
      <c r="E3" s="8"/>
      <c r="F3" s="8"/>
      <c r="G3" s="8"/>
      <c r="H3" s="8"/>
      <c r="I3" s="8"/>
      <c r="J3" s="8"/>
      <c r="K3" s="8"/>
    </row>
    <row r="4" spans="1:22">
      <c r="A4" s="1"/>
      <c r="B4" s="2" t="s">
        <v>494</v>
      </c>
      <c r="C4" s="2"/>
      <c r="D4" s="2"/>
      <c r="E4" s="2"/>
      <c r="F4" s="3"/>
      <c r="G4" s="2" t="s">
        <v>495</v>
      </c>
      <c r="H4" s="3"/>
      <c r="I4" s="2" t="s">
        <v>496</v>
      </c>
      <c r="J4" s="3"/>
      <c r="K4" s="3" t="s">
        <v>497</v>
      </c>
    </row>
    <row r="5" spans="1:22">
      <c r="A5" s="4"/>
      <c r="F5" s="6"/>
      <c r="G5" s="17" t="s">
        <v>498</v>
      </c>
      <c r="H5" s="6"/>
      <c r="I5" t="s">
        <v>499</v>
      </c>
      <c r="J5" s="6"/>
      <c r="K5" s="6"/>
    </row>
    <row r="6" spans="1:22">
      <c r="A6" s="4"/>
      <c r="B6" t="str">
        <f>'pg. 1'!$D$10</f>
        <v>[Utility Name]</v>
      </c>
      <c r="F6" s="6"/>
      <c r="G6" t="s">
        <v>471</v>
      </c>
      <c r="H6" s="6"/>
      <c r="I6" s="933" t="str">
        <f>'pg. 1'!$O$31</f>
        <v>03/30/2025</v>
      </c>
      <c r="J6" s="6"/>
      <c r="K6" s="18" t="str">
        <f>'pg. 1'!$M$10</f>
        <v xml:space="preserve">   December 31, 2024</v>
      </c>
    </row>
    <row r="7" spans="1:22">
      <c r="A7" s="7"/>
      <c r="B7" s="8"/>
      <c r="C7" s="8"/>
      <c r="D7" s="8"/>
      <c r="E7" s="8"/>
      <c r="F7" s="9"/>
      <c r="G7" s="8"/>
      <c r="H7" s="9"/>
      <c r="I7" s="8"/>
      <c r="J7" s="9"/>
      <c r="K7" s="9"/>
    </row>
    <row r="8" spans="1:22">
      <c r="A8" s="4"/>
      <c r="K8" s="6"/>
    </row>
    <row r="9" spans="1:22">
      <c r="A9" s="30" t="s">
        <v>428</v>
      </c>
      <c r="B9" s="31"/>
      <c r="C9" s="31"/>
      <c r="D9" s="31"/>
      <c r="E9" s="31"/>
      <c r="F9" s="31"/>
      <c r="G9" s="31"/>
      <c r="H9" s="31"/>
      <c r="I9" s="31"/>
      <c r="J9" s="31"/>
      <c r="K9" s="33"/>
    </row>
    <row r="10" spans="1:22">
      <c r="A10" s="7"/>
      <c r="B10" s="8"/>
      <c r="C10" s="8"/>
      <c r="D10" s="8"/>
      <c r="E10" s="8"/>
      <c r="F10" s="8"/>
      <c r="G10" s="8"/>
      <c r="H10" s="8"/>
      <c r="I10" s="8"/>
      <c r="J10" s="8"/>
      <c r="K10" s="9"/>
    </row>
    <row r="11" spans="1:22">
      <c r="A11" s="4"/>
      <c r="K11" s="6"/>
    </row>
    <row r="12" spans="1:22">
      <c r="A12" s="4"/>
      <c r="B12" s="17" t="s">
        <v>429</v>
      </c>
      <c r="H12" s="17" t="s">
        <v>430</v>
      </c>
      <c r="K12" s="6"/>
      <c r="V12" s="142"/>
    </row>
    <row r="13" spans="1:22">
      <c r="A13" s="4"/>
      <c r="B13" t="s">
        <v>431</v>
      </c>
      <c r="H13" t="s">
        <v>432</v>
      </c>
      <c r="K13" s="6"/>
    </row>
    <row r="14" spans="1:22">
      <c r="A14" s="4"/>
      <c r="B14" t="s">
        <v>433</v>
      </c>
      <c r="H14" s="17" t="s">
        <v>434</v>
      </c>
      <c r="K14" s="6"/>
    </row>
    <row r="15" spans="1:22">
      <c r="A15" s="4"/>
      <c r="B15" s="17" t="s">
        <v>435</v>
      </c>
      <c r="H15" t="s">
        <v>436</v>
      </c>
      <c r="K15" s="6"/>
    </row>
    <row r="16" spans="1:22">
      <c r="A16" s="4"/>
      <c r="B16" t="s">
        <v>437</v>
      </c>
      <c r="H16" t="s">
        <v>438</v>
      </c>
      <c r="K16" s="6"/>
    </row>
    <row r="17" spans="1:26">
      <c r="A17" s="7"/>
      <c r="B17" s="8"/>
      <c r="C17" s="8"/>
      <c r="D17" s="8"/>
      <c r="E17" s="8"/>
      <c r="F17" s="8"/>
      <c r="G17" s="8"/>
      <c r="H17" s="8"/>
      <c r="I17" s="8"/>
      <c r="J17" s="8"/>
      <c r="K17" s="9"/>
    </row>
    <row r="18" spans="1:26">
      <c r="A18" s="4"/>
      <c r="B18" s="3"/>
      <c r="E18" s="3"/>
      <c r="H18" s="1"/>
      <c r="J18" s="1"/>
      <c r="K18" s="6"/>
    </row>
    <row r="19" spans="1:26">
      <c r="A19" s="4"/>
      <c r="B19" s="6"/>
      <c r="E19" s="6"/>
      <c r="F19" s="442" t="s">
        <v>439</v>
      </c>
      <c r="G19" s="31"/>
      <c r="H19" s="443" t="s">
        <v>440</v>
      </c>
      <c r="I19" s="31"/>
      <c r="J19" s="443" t="s">
        <v>441</v>
      </c>
      <c r="K19" s="33"/>
      <c r="P19" s="142"/>
      <c r="Q19" s="142"/>
      <c r="R19" s="142"/>
      <c r="S19" s="142"/>
      <c r="U19" s="142"/>
      <c r="W19" s="142"/>
    </row>
    <row r="20" spans="1:26">
      <c r="A20" s="4"/>
      <c r="B20" s="6"/>
      <c r="E20" s="6"/>
      <c r="F20" s="7"/>
      <c r="G20" s="8"/>
      <c r="H20" s="7"/>
      <c r="I20" s="444"/>
      <c r="J20" s="445"/>
      <c r="K20" s="446"/>
      <c r="Q20" s="142"/>
      <c r="R20" s="142"/>
      <c r="S20" s="142"/>
      <c r="U20" s="142"/>
      <c r="W20" s="142"/>
    </row>
    <row r="21" spans="1:26">
      <c r="A21" s="4"/>
      <c r="B21" s="6"/>
      <c r="E21" s="6"/>
      <c r="G21" s="283"/>
      <c r="H21" s="4"/>
      <c r="I21" s="283"/>
      <c r="J21" s="30"/>
      <c r="K21" s="447"/>
      <c r="Q21" s="142"/>
      <c r="S21" s="142"/>
      <c r="U21" s="142"/>
      <c r="W21" s="142"/>
    </row>
    <row r="22" spans="1:26">
      <c r="A22" s="4"/>
      <c r="B22" s="6" t="s">
        <v>752</v>
      </c>
      <c r="D22" s="24" t="s">
        <v>442</v>
      </c>
      <c r="E22" s="6"/>
      <c r="F22" s="24" t="s">
        <v>443</v>
      </c>
      <c r="G22" s="286" t="s">
        <v>443</v>
      </c>
      <c r="H22" s="35" t="s">
        <v>443</v>
      </c>
      <c r="I22" s="286" t="s">
        <v>443</v>
      </c>
      <c r="J22" s="35" t="s">
        <v>443</v>
      </c>
      <c r="K22" s="286" t="s">
        <v>443</v>
      </c>
      <c r="Q22" s="142"/>
      <c r="S22" s="142"/>
      <c r="U22" s="142"/>
      <c r="W22" s="142"/>
    </row>
    <row r="23" spans="1:26">
      <c r="A23" s="4"/>
      <c r="B23" s="6" t="s">
        <v>2499</v>
      </c>
      <c r="D23" s="24" t="s">
        <v>444</v>
      </c>
      <c r="E23" s="33"/>
      <c r="F23" s="31" t="s">
        <v>1578</v>
      </c>
      <c r="G23" s="286" t="s">
        <v>1579</v>
      </c>
      <c r="H23" s="30" t="s">
        <v>1578</v>
      </c>
      <c r="I23" s="286" t="s">
        <v>1579</v>
      </c>
      <c r="J23" s="30" t="s">
        <v>1578</v>
      </c>
      <c r="K23" s="286" t="s">
        <v>1579</v>
      </c>
      <c r="Q23" s="142"/>
      <c r="S23" s="142"/>
      <c r="U23" s="142"/>
      <c r="W23" s="142"/>
    </row>
    <row r="24" spans="1:26">
      <c r="A24" s="4"/>
      <c r="B24" s="6"/>
      <c r="E24" s="33"/>
      <c r="F24" s="31"/>
      <c r="G24" s="36"/>
      <c r="H24" s="30"/>
      <c r="I24" s="36"/>
      <c r="J24" s="30"/>
      <c r="K24" s="36"/>
      <c r="P24" s="142"/>
      <c r="Q24" s="142"/>
      <c r="R24" s="142"/>
      <c r="S24" s="142"/>
      <c r="U24" s="142"/>
      <c r="W24" s="142"/>
    </row>
    <row r="25" spans="1:26">
      <c r="A25" s="7"/>
      <c r="B25" s="9"/>
      <c r="C25" s="8"/>
      <c r="D25" s="448" t="s">
        <v>739</v>
      </c>
      <c r="E25" s="9"/>
      <c r="F25" s="448" t="s">
        <v>2508</v>
      </c>
      <c r="G25" s="449" t="s">
        <v>675</v>
      </c>
      <c r="H25" s="450" t="s">
        <v>741</v>
      </c>
      <c r="I25" s="449" t="s">
        <v>2507</v>
      </c>
      <c r="J25" s="450" t="s">
        <v>1580</v>
      </c>
      <c r="K25" s="449" t="s">
        <v>1581</v>
      </c>
      <c r="Q25" s="142"/>
      <c r="S25" s="142"/>
      <c r="U25" s="142"/>
      <c r="W25" s="142"/>
    </row>
    <row r="26" spans="1:26">
      <c r="A26" s="4"/>
      <c r="B26" s="6">
        <v>1</v>
      </c>
      <c r="E26" s="6"/>
      <c r="G26" s="36"/>
      <c r="H26" s="4"/>
      <c r="I26" s="36"/>
      <c r="J26" s="4"/>
      <c r="K26" s="36"/>
      <c r="P26" s="142"/>
      <c r="Q26" s="142"/>
      <c r="S26" s="142"/>
      <c r="U26" s="142"/>
      <c r="W26" s="142"/>
    </row>
    <row r="27" spans="1:26">
      <c r="A27" s="4"/>
      <c r="B27" s="6">
        <v>2</v>
      </c>
      <c r="E27" s="33"/>
      <c r="F27" s="31"/>
      <c r="G27" s="36"/>
      <c r="H27" s="35"/>
      <c r="I27" s="286"/>
      <c r="J27" s="451"/>
      <c r="K27" s="452"/>
    </row>
    <row r="28" spans="1:26">
      <c r="A28" s="4"/>
      <c r="B28" s="6">
        <v>3</v>
      </c>
      <c r="E28" s="6"/>
      <c r="G28" s="36"/>
      <c r="H28" s="4"/>
      <c r="I28" s="36"/>
      <c r="J28" s="4"/>
      <c r="K28" s="36"/>
      <c r="S28" s="142"/>
      <c r="W28" s="142"/>
    </row>
    <row r="29" spans="1:26">
      <c r="A29" s="4"/>
      <c r="B29" s="6">
        <v>4</v>
      </c>
      <c r="E29" s="6"/>
      <c r="G29" s="36"/>
      <c r="H29" s="4"/>
      <c r="I29" s="36"/>
      <c r="J29" s="4"/>
      <c r="K29" s="36"/>
      <c r="P29" s="31"/>
      <c r="Q29" s="213"/>
      <c r="R29" s="31"/>
      <c r="S29" s="142"/>
      <c r="T29" s="31"/>
      <c r="U29" s="213"/>
      <c r="V29" s="31"/>
      <c r="W29" s="142"/>
    </row>
    <row r="30" spans="1:26">
      <c r="A30" s="4"/>
      <c r="B30" s="6">
        <v>5</v>
      </c>
      <c r="E30" s="6"/>
      <c r="G30" s="36"/>
      <c r="H30" s="4"/>
      <c r="I30" s="286"/>
      <c r="J30" s="35"/>
      <c r="K30" s="453"/>
      <c r="P30" s="142"/>
      <c r="Q30" s="142"/>
      <c r="R30" s="142"/>
      <c r="S30" s="142"/>
      <c r="W30" s="142"/>
      <c r="X30" s="24"/>
    </row>
    <row r="31" spans="1:26">
      <c r="A31" s="4"/>
      <c r="B31" s="6">
        <v>6</v>
      </c>
      <c r="E31" s="6"/>
      <c r="G31" s="36"/>
      <c r="H31" s="4"/>
      <c r="I31" s="286"/>
      <c r="J31" s="35"/>
      <c r="K31" s="453"/>
      <c r="P31" s="142"/>
      <c r="Q31" s="142"/>
      <c r="R31" s="142"/>
      <c r="S31" s="142"/>
      <c r="U31" s="142"/>
      <c r="W31" s="142"/>
      <c r="X31" s="24"/>
    </row>
    <row r="32" spans="1:26">
      <c r="A32" s="4"/>
      <c r="B32" s="6">
        <v>7</v>
      </c>
      <c r="E32" s="6"/>
      <c r="G32" s="36"/>
      <c r="H32" s="4"/>
      <c r="I32" s="452"/>
      <c r="J32" s="35"/>
      <c r="K32" s="453"/>
      <c r="Q32" s="142"/>
      <c r="R32" s="142"/>
      <c r="S32" s="142"/>
      <c r="T32" s="24"/>
      <c r="U32" s="142"/>
      <c r="W32" s="142"/>
      <c r="X32" s="24"/>
      <c r="Z32" s="24"/>
    </row>
    <row r="33" spans="1:26">
      <c r="A33" s="4"/>
      <c r="B33" s="6">
        <v>8</v>
      </c>
      <c r="E33" s="6"/>
      <c r="G33" s="36"/>
      <c r="H33" s="4"/>
      <c r="I33" s="286"/>
      <c r="J33" s="35"/>
      <c r="K33" s="454"/>
      <c r="P33" s="222"/>
      <c r="Q33" s="142"/>
      <c r="R33" s="222"/>
      <c r="S33" s="142"/>
      <c r="T33" s="222"/>
      <c r="U33" s="142"/>
      <c r="V33" s="24"/>
      <c r="W33" s="142"/>
      <c r="X33" s="222"/>
    </row>
    <row r="34" spans="1:26">
      <c r="A34" s="4"/>
      <c r="B34" s="6">
        <v>9</v>
      </c>
      <c r="E34" s="6"/>
      <c r="G34" s="36"/>
      <c r="H34" s="4"/>
      <c r="I34" s="36"/>
      <c r="J34" s="4"/>
      <c r="K34" s="454"/>
      <c r="P34" s="222"/>
      <c r="Q34" s="142"/>
      <c r="R34" s="142"/>
      <c r="S34" s="142"/>
      <c r="T34" s="222"/>
      <c r="U34" s="142"/>
      <c r="V34" s="222"/>
      <c r="W34" s="142"/>
      <c r="X34" s="222"/>
    </row>
    <row r="35" spans="1:26">
      <c r="A35" s="4"/>
      <c r="B35" s="6">
        <v>10</v>
      </c>
      <c r="E35" s="6"/>
      <c r="G35" s="36"/>
      <c r="H35" s="4"/>
      <c r="I35" s="36"/>
      <c r="J35" s="4"/>
      <c r="K35" s="454"/>
      <c r="P35" s="142"/>
      <c r="Q35" s="142"/>
      <c r="R35" s="142"/>
      <c r="S35" s="142"/>
      <c r="T35" s="142"/>
      <c r="U35" s="142"/>
      <c r="V35" s="142"/>
      <c r="W35" s="142"/>
      <c r="X35" s="142"/>
    </row>
    <row r="36" spans="1:26">
      <c r="A36" s="4"/>
      <c r="B36" s="6">
        <v>11</v>
      </c>
      <c r="E36" s="6"/>
      <c r="G36" s="36"/>
      <c r="H36" s="4"/>
      <c r="I36" s="36"/>
      <c r="J36" s="4"/>
      <c r="K36" s="287"/>
      <c r="P36" s="222"/>
      <c r="Q36" s="142"/>
      <c r="R36" s="222"/>
      <c r="S36" s="142"/>
      <c r="T36" s="24"/>
      <c r="U36" s="142"/>
      <c r="V36" s="24"/>
      <c r="W36" s="142"/>
      <c r="X36" s="24"/>
    </row>
    <row r="37" spans="1:26">
      <c r="A37" s="4"/>
      <c r="B37" s="6">
        <v>12</v>
      </c>
      <c r="E37" s="6"/>
      <c r="G37" s="36"/>
      <c r="H37" s="4"/>
      <c r="I37" s="36"/>
      <c r="J37" s="4"/>
      <c r="K37" s="287"/>
      <c r="Q37" s="142"/>
      <c r="S37" s="142"/>
      <c r="U37" s="142"/>
      <c r="W37" s="142"/>
    </row>
    <row r="38" spans="1:26">
      <c r="A38" s="4"/>
      <c r="B38" s="6">
        <v>13</v>
      </c>
      <c r="E38" s="6"/>
      <c r="G38" s="36"/>
      <c r="H38" s="4"/>
      <c r="I38" s="36"/>
      <c r="J38" s="4"/>
      <c r="K38" s="287"/>
      <c r="Q38" s="142"/>
      <c r="S38" s="142"/>
      <c r="T38" s="142"/>
      <c r="U38" s="142"/>
      <c r="V38" s="142"/>
      <c r="W38" s="142"/>
      <c r="X38" s="142"/>
      <c r="Z38" s="15"/>
    </row>
    <row r="39" spans="1:26">
      <c r="A39" s="4"/>
      <c r="B39" s="6">
        <v>14</v>
      </c>
      <c r="E39" s="6"/>
      <c r="G39" s="36"/>
      <c r="H39" s="4"/>
      <c r="I39" s="36"/>
      <c r="J39" s="4"/>
      <c r="K39" s="287"/>
      <c r="P39" s="223"/>
      <c r="Q39" s="142"/>
      <c r="R39" s="224"/>
      <c r="S39" s="142"/>
      <c r="T39" s="225"/>
      <c r="U39" s="142"/>
      <c r="W39" s="142"/>
      <c r="Z39" s="15"/>
    </row>
    <row r="40" spans="1:26">
      <c r="A40" s="4"/>
      <c r="B40" s="6">
        <v>15</v>
      </c>
      <c r="E40" s="6"/>
      <c r="G40" s="36"/>
      <c r="H40" s="4"/>
      <c r="I40" s="36"/>
      <c r="J40" s="4"/>
      <c r="K40" s="287"/>
      <c r="P40" s="223"/>
      <c r="Q40" s="142"/>
      <c r="R40" s="224"/>
      <c r="S40" s="142"/>
      <c r="U40" s="142"/>
      <c r="W40" s="142"/>
      <c r="Z40" s="15"/>
    </row>
    <row r="41" spans="1:26">
      <c r="A41" s="4"/>
      <c r="B41" s="6">
        <v>16</v>
      </c>
      <c r="E41" s="6"/>
      <c r="G41" s="36"/>
      <c r="H41" s="4"/>
      <c r="I41" s="36"/>
      <c r="J41" s="4"/>
      <c r="K41" s="287"/>
      <c r="P41" s="223"/>
      <c r="Q41" s="142"/>
      <c r="R41" s="226"/>
      <c r="S41" s="142"/>
      <c r="T41" s="142"/>
      <c r="U41" s="142"/>
      <c r="V41" s="142"/>
      <c r="W41" s="142"/>
      <c r="X41" s="142"/>
      <c r="Z41" s="15"/>
    </row>
    <row r="42" spans="1:26">
      <c r="A42" s="4"/>
      <c r="B42" s="6">
        <v>17</v>
      </c>
      <c r="E42" s="6"/>
      <c r="G42" s="36"/>
      <c r="H42" s="4"/>
      <c r="I42" s="36"/>
      <c r="J42" s="4"/>
      <c r="K42" s="287"/>
      <c r="P42" s="223"/>
      <c r="Q42" s="142"/>
      <c r="R42" s="225"/>
      <c r="S42" s="142"/>
      <c r="U42" s="142"/>
      <c r="W42" s="142"/>
      <c r="Z42" s="15"/>
    </row>
    <row r="43" spans="1:26">
      <c r="A43" s="4"/>
      <c r="B43" s="6">
        <v>18</v>
      </c>
      <c r="E43" s="6"/>
      <c r="G43" s="36"/>
      <c r="H43" s="4"/>
      <c r="I43" s="36"/>
      <c r="J43" s="4"/>
      <c r="K43" s="287"/>
      <c r="Q43" s="142"/>
      <c r="R43" s="142"/>
      <c r="S43" s="142"/>
      <c r="U43" s="142"/>
      <c r="W43" s="142"/>
      <c r="Z43" s="15"/>
    </row>
    <row r="44" spans="1:26">
      <c r="A44" s="4"/>
      <c r="B44" s="6">
        <v>19</v>
      </c>
      <c r="E44" s="6"/>
      <c r="G44" s="36"/>
      <c r="H44" s="4"/>
      <c r="I44" s="36"/>
      <c r="J44" s="4"/>
      <c r="K44" s="287"/>
      <c r="P44" s="142"/>
      <c r="Q44" s="142"/>
      <c r="R44" s="142"/>
      <c r="S44" s="142"/>
      <c r="U44" s="142"/>
      <c r="W44" s="142"/>
      <c r="Z44" s="15"/>
    </row>
    <row r="45" spans="1:26">
      <c r="A45" s="4"/>
      <c r="B45" s="6">
        <v>20</v>
      </c>
      <c r="E45" s="6"/>
      <c r="G45" s="36"/>
      <c r="H45" s="4"/>
      <c r="I45" s="36"/>
      <c r="J45" s="4"/>
      <c r="K45" s="287"/>
      <c r="Q45" s="142"/>
      <c r="R45" s="142"/>
      <c r="S45" s="142"/>
      <c r="T45" s="142"/>
      <c r="U45" s="142"/>
      <c r="V45" s="142"/>
      <c r="W45" s="142"/>
      <c r="X45" s="142"/>
      <c r="Z45" s="15"/>
    </row>
    <row r="46" spans="1:26">
      <c r="A46" s="4"/>
      <c r="B46" s="6">
        <v>21</v>
      </c>
      <c r="E46" s="6"/>
      <c r="G46" s="36"/>
      <c r="H46" s="4"/>
      <c r="I46" s="36"/>
      <c r="J46" s="4"/>
      <c r="K46" s="287"/>
      <c r="Q46" s="142"/>
      <c r="S46" s="142"/>
      <c r="U46" s="142"/>
      <c r="W46" s="142"/>
      <c r="Z46" s="15"/>
    </row>
    <row r="47" spans="1:26">
      <c r="A47" s="4"/>
      <c r="B47" s="6">
        <v>22</v>
      </c>
      <c r="E47" s="6"/>
      <c r="G47" s="36"/>
      <c r="H47" s="4"/>
      <c r="I47" s="36"/>
      <c r="J47" s="4"/>
      <c r="K47" s="287"/>
      <c r="Q47" s="142"/>
      <c r="S47" s="142"/>
      <c r="U47" s="142"/>
      <c r="W47" s="142"/>
      <c r="Z47" s="15"/>
    </row>
    <row r="48" spans="1:26">
      <c r="A48" s="4"/>
      <c r="B48" s="6">
        <v>23</v>
      </c>
      <c r="E48" s="6"/>
      <c r="G48" s="36"/>
      <c r="H48" s="4"/>
      <c r="I48" s="36"/>
      <c r="J48" s="4"/>
      <c r="K48" s="287"/>
      <c r="P48" s="142"/>
      <c r="Q48" s="142"/>
      <c r="R48" s="142"/>
      <c r="S48" s="142"/>
      <c r="U48" s="142"/>
      <c r="W48" s="142"/>
      <c r="Z48" s="15"/>
    </row>
    <row r="49" spans="1:26">
      <c r="A49" s="4"/>
      <c r="B49" s="6">
        <v>24</v>
      </c>
      <c r="E49" s="6"/>
      <c r="G49" s="36"/>
      <c r="H49" s="4"/>
      <c r="I49" s="36"/>
      <c r="J49" s="4"/>
      <c r="K49" s="287"/>
      <c r="Q49" s="142"/>
      <c r="R49" s="142"/>
      <c r="S49" s="142"/>
      <c r="T49" s="142"/>
      <c r="U49" s="142"/>
      <c r="V49" s="142"/>
      <c r="W49" s="142"/>
      <c r="X49" s="142"/>
      <c r="Z49" s="15"/>
    </row>
    <row r="50" spans="1:26">
      <c r="A50" s="4"/>
      <c r="B50" s="6">
        <v>25</v>
      </c>
      <c r="E50" s="6"/>
      <c r="G50" s="36"/>
      <c r="H50" s="4"/>
      <c r="I50" s="36"/>
      <c r="J50" s="4"/>
      <c r="K50" s="287"/>
      <c r="Q50" s="142"/>
      <c r="S50" s="142"/>
      <c r="U50" s="142"/>
      <c r="W50" s="142"/>
      <c r="Z50" s="15"/>
    </row>
    <row r="51" spans="1:26">
      <c r="A51" s="4"/>
      <c r="B51" s="6">
        <v>26</v>
      </c>
      <c r="E51" s="6"/>
      <c r="G51" s="36"/>
      <c r="H51" s="4"/>
      <c r="I51" s="36"/>
      <c r="J51" s="4"/>
      <c r="K51" s="287"/>
      <c r="Q51" s="142"/>
      <c r="S51" s="142"/>
      <c r="U51" s="142"/>
      <c r="W51" s="142"/>
      <c r="Z51" s="15"/>
    </row>
    <row r="52" spans="1:26">
      <c r="A52" s="4"/>
      <c r="B52" s="6">
        <v>27</v>
      </c>
      <c r="E52" s="6"/>
      <c r="G52" s="36"/>
      <c r="H52" s="4"/>
      <c r="I52" s="36"/>
      <c r="J52" s="4"/>
      <c r="K52" s="287"/>
      <c r="P52" s="142"/>
      <c r="Q52" s="142"/>
      <c r="R52" s="142"/>
      <c r="S52" s="142"/>
      <c r="U52" s="142"/>
      <c r="W52" s="142"/>
      <c r="Z52" s="15"/>
    </row>
    <row r="53" spans="1:26">
      <c r="A53" s="4"/>
      <c r="B53" s="6">
        <v>28</v>
      </c>
      <c r="E53" s="6"/>
      <c r="G53" s="36"/>
      <c r="H53" s="4"/>
      <c r="I53" s="36"/>
      <c r="J53" s="4"/>
      <c r="K53" s="287"/>
      <c r="S53" s="142"/>
      <c r="U53" s="142"/>
      <c r="W53" s="142"/>
      <c r="Z53" s="15"/>
    </row>
    <row r="54" spans="1:26">
      <c r="A54" s="4"/>
      <c r="B54" s="6">
        <v>29</v>
      </c>
      <c r="E54" s="6"/>
      <c r="G54" s="36"/>
      <c r="H54" s="4"/>
      <c r="I54" s="36"/>
      <c r="J54" s="4"/>
      <c r="K54" s="287"/>
      <c r="S54" s="142"/>
      <c r="U54" s="142"/>
      <c r="W54" s="142"/>
      <c r="Z54" s="15"/>
    </row>
    <row r="55" spans="1:26">
      <c r="A55" s="4"/>
      <c r="B55" s="6">
        <v>30</v>
      </c>
      <c r="E55" s="6"/>
      <c r="G55" s="36"/>
      <c r="H55" s="4"/>
      <c r="I55" s="36"/>
      <c r="J55" s="4"/>
      <c r="K55" s="287"/>
      <c r="S55" s="142"/>
      <c r="U55" s="142"/>
      <c r="W55" s="142"/>
      <c r="Z55" s="15"/>
    </row>
    <row r="56" spans="1:26">
      <c r="A56" s="4"/>
      <c r="B56" s="6">
        <v>31</v>
      </c>
      <c r="E56" s="6"/>
      <c r="G56" s="36"/>
      <c r="H56" s="4"/>
      <c r="I56" s="36"/>
      <c r="J56" s="4"/>
      <c r="K56" s="287"/>
      <c r="S56" s="142"/>
      <c r="U56" s="142"/>
      <c r="W56" s="142"/>
      <c r="Z56" s="15"/>
    </row>
    <row r="57" spans="1:26">
      <c r="A57" s="4"/>
      <c r="B57" s="6">
        <v>32</v>
      </c>
      <c r="E57" s="6"/>
      <c r="G57" s="36"/>
      <c r="H57" s="4"/>
      <c r="I57" s="36"/>
      <c r="J57" s="4"/>
      <c r="K57" s="287"/>
      <c r="S57" s="142"/>
      <c r="U57" s="142"/>
      <c r="W57" s="142"/>
      <c r="Z57" s="15"/>
    </row>
    <row r="58" spans="1:26">
      <c r="A58" s="4"/>
      <c r="B58" s="6">
        <v>33</v>
      </c>
      <c r="E58" s="6"/>
      <c r="G58" s="36"/>
      <c r="H58" s="4"/>
      <c r="I58" s="36"/>
      <c r="J58" s="4"/>
      <c r="K58" s="287"/>
      <c r="S58" s="142"/>
      <c r="U58" s="142"/>
      <c r="W58" s="142"/>
      <c r="Z58" s="15"/>
    </row>
    <row r="59" spans="1:26">
      <c r="A59" s="4"/>
      <c r="B59" s="6">
        <v>34</v>
      </c>
      <c r="E59" s="6"/>
      <c r="G59" s="36"/>
      <c r="H59" s="4"/>
      <c r="I59" s="36"/>
      <c r="J59" s="4"/>
      <c r="K59" s="287"/>
      <c r="S59" s="142"/>
      <c r="U59" s="142"/>
      <c r="W59" s="142"/>
      <c r="Z59" s="15"/>
    </row>
    <row r="60" spans="1:26">
      <c r="A60" s="4"/>
      <c r="B60" s="6">
        <v>35</v>
      </c>
      <c r="E60" s="6"/>
      <c r="G60" s="36"/>
      <c r="H60" s="4"/>
      <c r="I60" s="36"/>
      <c r="J60" s="4"/>
      <c r="K60" s="287"/>
      <c r="S60" s="142"/>
      <c r="U60" s="142"/>
      <c r="W60" s="142"/>
      <c r="Z60" s="15"/>
    </row>
    <row r="61" spans="1:26">
      <c r="A61" s="4"/>
      <c r="B61" s="6">
        <v>36</v>
      </c>
      <c r="E61" s="6"/>
      <c r="G61" s="36"/>
      <c r="H61" s="4"/>
      <c r="I61" s="36"/>
      <c r="J61" s="4"/>
      <c r="K61" s="287"/>
      <c r="P61" s="233"/>
      <c r="S61" s="142"/>
      <c r="U61" s="142"/>
      <c r="W61" s="142"/>
      <c r="Z61" s="15"/>
    </row>
    <row r="62" spans="1:26">
      <c r="A62" s="4"/>
      <c r="B62" s="6">
        <v>37</v>
      </c>
      <c r="E62" s="6"/>
      <c r="G62" s="36"/>
      <c r="H62" s="4"/>
      <c r="I62" s="36"/>
      <c r="J62" s="4"/>
      <c r="K62" s="287"/>
      <c r="P62" s="233"/>
      <c r="S62" s="142"/>
      <c r="U62" s="142"/>
      <c r="W62" s="142"/>
      <c r="Z62" s="15"/>
    </row>
    <row r="63" spans="1:26">
      <c r="A63" s="4"/>
      <c r="B63" s="6">
        <v>38</v>
      </c>
      <c r="E63" s="6"/>
      <c r="G63" s="36"/>
      <c r="H63" s="4"/>
      <c r="I63" s="36"/>
      <c r="J63" s="4"/>
      <c r="K63" s="287"/>
      <c r="P63" s="302"/>
      <c r="S63" s="142"/>
      <c r="U63" s="142"/>
      <c r="W63" s="142"/>
      <c r="Z63" s="15"/>
    </row>
    <row r="64" spans="1:26">
      <c r="A64" s="4"/>
      <c r="B64" s="6">
        <v>39</v>
      </c>
      <c r="E64" s="6"/>
      <c r="G64" s="36"/>
      <c r="H64" s="4"/>
      <c r="I64" s="36"/>
      <c r="J64" s="4"/>
      <c r="K64" s="287"/>
      <c r="S64" s="142"/>
      <c r="U64" s="142"/>
      <c r="W64" s="142"/>
      <c r="Z64" s="15"/>
    </row>
    <row r="65" spans="1:26">
      <c r="A65" s="4"/>
      <c r="B65" s="6">
        <v>40</v>
      </c>
      <c r="E65" s="6"/>
      <c r="G65" s="36"/>
      <c r="H65" s="4"/>
      <c r="I65" s="36"/>
      <c r="J65" s="4"/>
      <c r="K65" s="287"/>
      <c r="S65" s="142"/>
      <c r="U65" s="142"/>
      <c r="W65" s="142"/>
      <c r="Z65" s="15"/>
    </row>
    <row r="66" spans="1:26">
      <c r="A66" s="4"/>
      <c r="B66" s="6">
        <v>41</v>
      </c>
      <c r="E66" s="6"/>
      <c r="G66" s="36"/>
      <c r="H66" s="4"/>
      <c r="I66" s="36"/>
      <c r="J66" s="4"/>
      <c r="K66" s="287"/>
      <c r="S66" s="142"/>
      <c r="U66" s="142"/>
      <c r="W66" s="142"/>
      <c r="Z66" s="15"/>
    </row>
    <row r="67" spans="1:26">
      <c r="A67" s="4"/>
      <c r="B67" s="6">
        <v>42</v>
      </c>
      <c r="E67" s="6"/>
      <c r="G67" s="36"/>
      <c r="H67" s="4"/>
      <c r="I67" s="36"/>
      <c r="J67" s="4"/>
      <c r="K67" s="287"/>
      <c r="S67" s="142"/>
      <c r="U67" s="142"/>
      <c r="W67" s="142"/>
      <c r="Z67" s="15"/>
    </row>
    <row r="68" spans="1:26">
      <c r="A68" s="4"/>
      <c r="B68" s="6">
        <v>43</v>
      </c>
      <c r="E68" s="6"/>
      <c r="G68" s="36"/>
      <c r="H68" s="4"/>
      <c r="I68" s="36"/>
      <c r="J68" s="4"/>
      <c r="K68" s="287"/>
      <c r="S68" s="142"/>
      <c r="U68" s="142"/>
      <c r="W68" s="142"/>
      <c r="Z68" s="15"/>
    </row>
    <row r="69" spans="1:26">
      <c r="A69" s="4"/>
      <c r="B69" s="6">
        <v>44</v>
      </c>
      <c r="E69" s="6"/>
      <c r="G69" s="36"/>
      <c r="H69" s="4"/>
      <c r="I69" s="455"/>
      <c r="J69" s="456"/>
      <c r="K69" s="287"/>
      <c r="S69" s="142"/>
      <c r="U69" s="142"/>
      <c r="W69" s="142"/>
      <c r="Z69" s="15"/>
    </row>
    <row r="70" spans="1:26">
      <c r="A70" s="7"/>
      <c r="B70" s="9">
        <v>45</v>
      </c>
      <c r="C70" s="8"/>
      <c r="D70" s="8"/>
      <c r="E70" s="9"/>
      <c r="F70" s="8"/>
      <c r="G70" s="285"/>
      <c r="H70" s="7"/>
      <c r="I70" s="457"/>
      <c r="J70" s="253"/>
      <c r="K70" s="285"/>
      <c r="S70" s="142"/>
      <c r="U70" s="142"/>
      <c r="W70" s="142"/>
      <c r="Z70" s="15"/>
    </row>
    <row r="71" spans="1:26">
      <c r="S71" s="142"/>
      <c r="U71" s="142"/>
      <c r="W71" s="142"/>
      <c r="Z71" s="15"/>
    </row>
    <row r="72" spans="1:26">
      <c r="A72" s="31"/>
      <c r="B72" s="31"/>
      <c r="C72" s="31"/>
      <c r="D72" s="31"/>
      <c r="E72" s="31"/>
      <c r="F72" s="31"/>
      <c r="G72" s="31"/>
      <c r="H72" s="31"/>
      <c r="I72" s="31"/>
      <c r="J72" s="31"/>
      <c r="K72" s="15" t="s">
        <v>2342</v>
      </c>
      <c r="S72" s="142"/>
      <c r="U72" s="142"/>
      <c r="W72" s="142"/>
      <c r="Z72" s="15"/>
    </row>
    <row r="73" spans="1:26">
      <c r="K73" s="17"/>
      <c r="S73" s="142"/>
      <c r="U73" s="142"/>
      <c r="W73" s="142"/>
      <c r="Z73" s="15"/>
    </row>
    <row r="74" spans="1:26">
      <c r="S74" s="142"/>
      <c r="U74" s="142"/>
      <c r="W74" s="142"/>
      <c r="Z74" s="15"/>
    </row>
    <row r="75" spans="1:26">
      <c r="S75" s="142"/>
      <c r="U75" s="142"/>
      <c r="W75" s="142"/>
      <c r="Z75" s="15"/>
    </row>
    <row r="76" spans="1:26">
      <c r="S76" s="142"/>
      <c r="U76" s="142"/>
      <c r="W76" s="142"/>
      <c r="Z76" s="15"/>
    </row>
    <row r="77" spans="1:26">
      <c r="N77" s="150"/>
      <c r="O77" s="150"/>
      <c r="P77" s="150"/>
      <c r="Q77" s="150"/>
      <c r="S77" s="142"/>
      <c r="U77" s="142"/>
      <c r="W77" s="142"/>
    </row>
    <row r="78" spans="1:26">
      <c r="N78" s="150"/>
      <c r="O78" s="150"/>
      <c r="P78" s="150"/>
      <c r="Q78" s="150"/>
      <c r="R78" s="142"/>
      <c r="S78" s="142"/>
      <c r="U78" s="142"/>
      <c r="Z78" s="15"/>
    </row>
    <row r="79" spans="1:26">
      <c r="N79" s="150"/>
      <c r="O79" s="150"/>
      <c r="P79" s="150"/>
      <c r="Q79" s="150"/>
      <c r="S79" s="142"/>
      <c r="U79" s="142"/>
    </row>
    <row r="80" spans="1:26">
      <c r="N80" s="150"/>
      <c r="O80" s="150"/>
      <c r="P80" s="150"/>
      <c r="Q80" s="150"/>
    </row>
    <row r="81" spans="4:20">
      <c r="T81" s="24"/>
    </row>
    <row r="83" spans="4:20" ht="15.75">
      <c r="D83" s="234"/>
    </row>
    <row r="88" spans="4:20">
      <c r="R88" s="142"/>
    </row>
    <row r="166" spans="13:13">
      <c r="M166" t="s">
        <v>492</v>
      </c>
    </row>
  </sheetData>
  <customSheetViews>
    <customSheetView guid="{3336704C-C86D-41A0-9B04-03A25221C3F1}" scale="87" colorId="22" showPageBreaks="1" printArea="1" showRuler="0">
      <selection activeCell="K7" sqref="K7"/>
      <pageMargins left="0.5" right="0.5" top="0.5" bottom="0.55000000000000004" header="0.5" footer="0.5"/>
      <pageSetup scale="60" fitToWidth="2" orientation="portrait" r:id="rId1"/>
      <headerFooter alignWithMargins="0"/>
    </customSheetView>
    <customSheetView guid="{186A0260-DB8C-42F6-ADCE-9C35D9933D5B}" scale="87" colorId="22" showRuler="0">
      <selection activeCell="J7" sqref="J7"/>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topLeftCell="A48">
      <selection activeCell="AC65" sqref="AC65"/>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A52">
      <selection activeCell="A72" sqref="A72"/>
      <pageMargins left="0.5" right="0.5" top="0.5" bottom="0.55000000000000004" header="0.5" footer="0.5"/>
      <pageSetup scale="60" fitToWidth="2" orientation="portrait" r:id="rId4"/>
      <headerFooter alignWithMargins="0"/>
    </customSheetView>
    <customSheetView guid="{56D44596-4A75-4B45-B852-2389F2F06E07}" scale="87" colorId="22" showRuler="0" topLeftCell="A52">
      <selection activeCell="A72" sqref="A72"/>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selection activeCell="K7" sqref="K7"/>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ransitionEvaluation="1" transitionEntry="1">
    <pageSetUpPr fitToPage="1"/>
  </sheetPr>
  <dimension ref="A2:Q173"/>
  <sheetViews>
    <sheetView defaultGridColor="0" colorId="22" zoomScale="87" zoomScaleNormal="87" workbookViewId="0">
      <selection activeCell="H90" sqref="H90"/>
    </sheetView>
  </sheetViews>
  <sheetFormatPr defaultColWidth="9.77734375" defaultRowHeight="15"/>
  <cols>
    <col min="1" max="1" width="1.77734375" style="367" customWidth="1"/>
    <col min="2" max="2" width="4.77734375" style="367" customWidth="1"/>
    <col min="3" max="3" width="35.77734375" style="367" customWidth="1"/>
    <col min="4" max="4" width="2.77734375" style="367" customWidth="1"/>
    <col min="5" max="5" width="3.77734375" style="367" customWidth="1"/>
    <col min="6" max="6" width="10.77734375" style="367" customWidth="1"/>
    <col min="7" max="7" width="7.77734375" style="367" customWidth="1"/>
    <col min="8" max="13" width="15.6640625" style="367" customWidth="1"/>
    <col min="14" max="14" width="1.77734375" style="367" customWidth="1"/>
    <col min="15" max="16384" width="9.77734375" style="367"/>
  </cols>
  <sheetData>
    <row r="2" spans="1:13" ht="15.75" thickBot="1"/>
    <row r="3" spans="1:13" ht="19.899999999999999" customHeight="1">
      <c r="A3" s="818" t="s">
        <v>1786</v>
      </c>
      <c r="B3" s="819"/>
      <c r="C3" s="819"/>
      <c r="D3" s="820" t="s">
        <v>495</v>
      </c>
      <c r="E3" s="819"/>
      <c r="F3" s="819"/>
      <c r="G3" s="819"/>
      <c r="H3" s="821" t="s">
        <v>496</v>
      </c>
      <c r="I3" s="819"/>
      <c r="J3" s="819"/>
      <c r="K3" s="819"/>
      <c r="L3" s="819" t="s">
        <v>497</v>
      </c>
      <c r="M3" s="822"/>
    </row>
    <row r="4" spans="1:13">
      <c r="A4" s="823"/>
      <c r="B4" t="str">
        <f>'pg. 1'!$D$10</f>
        <v>[Utility Name]</v>
      </c>
      <c r="D4" s="368" t="s">
        <v>2204</v>
      </c>
      <c r="E4" s="370"/>
      <c r="F4" s="367" t="s">
        <v>2205</v>
      </c>
      <c r="H4" s="933" t="str">
        <f>'pg. 1'!$O$31</f>
        <v>03/30/2025</v>
      </c>
      <c r="M4" s="824"/>
    </row>
    <row r="5" spans="1:13">
      <c r="A5" s="825"/>
      <c r="B5" s="366"/>
      <c r="C5" s="366"/>
      <c r="D5" s="371" t="s">
        <v>2206</v>
      </c>
      <c r="E5" s="366"/>
      <c r="F5" s="366" t="s">
        <v>2207</v>
      </c>
      <c r="G5" s="366"/>
      <c r="H5" s="372"/>
      <c r="I5" s="373"/>
      <c r="J5" s="373"/>
      <c r="K5" s="373"/>
      <c r="L5" s="18" t="str">
        <f>'pg. 1'!$M$10</f>
        <v xml:space="preserve">   December 31, 2024</v>
      </c>
      <c r="M5" s="826"/>
    </row>
    <row r="6" spans="1:13">
      <c r="A6" s="823"/>
      <c r="M6" s="824"/>
    </row>
    <row r="7" spans="1:13">
      <c r="A7" s="823"/>
      <c r="B7" s="367" t="s">
        <v>500</v>
      </c>
      <c r="C7" s="374"/>
      <c r="D7" s="374"/>
      <c r="E7" s="374"/>
      <c r="F7" s="374"/>
      <c r="G7" s="374"/>
      <c r="H7" s="374"/>
      <c r="I7" s="374"/>
      <c r="J7" s="374"/>
      <c r="K7" s="374"/>
      <c r="L7" s="374"/>
      <c r="M7" s="827"/>
    </row>
    <row r="8" spans="1:13">
      <c r="A8" s="825"/>
      <c r="B8" s="366"/>
      <c r="C8" s="366"/>
      <c r="D8" s="366"/>
      <c r="E8" s="366"/>
      <c r="F8" s="366"/>
      <c r="G8" s="366"/>
      <c r="H8" s="366"/>
      <c r="I8" s="366"/>
      <c r="J8" s="366"/>
      <c r="K8" s="366"/>
      <c r="L8" s="366"/>
      <c r="M8" s="826"/>
    </row>
    <row r="9" spans="1:13">
      <c r="A9" s="823"/>
      <c r="M9" s="824"/>
    </row>
    <row r="10" spans="1:13">
      <c r="A10" s="823"/>
      <c r="B10" s="375">
        <v>1</v>
      </c>
      <c r="C10" s="367" t="s">
        <v>501</v>
      </c>
      <c r="M10" s="824"/>
    </row>
    <row r="11" spans="1:13">
      <c r="A11" s="823"/>
      <c r="M11" s="824"/>
    </row>
    <row r="12" spans="1:13" ht="31.5" customHeight="1">
      <c r="A12" s="823"/>
      <c r="B12" s="828">
        <v>2</v>
      </c>
      <c r="C12" s="958" t="s">
        <v>502</v>
      </c>
      <c r="D12" s="958"/>
      <c r="E12" s="958"/>
      <c r="F12" s="958"/>
      <c r="G12" s="958"/>
      <c r="H12" s="958"/>
      <c r="I12" s="958"/>
      <c r="M12" s="824"/>
    </row>
    <row r="13" spans="1:13">
      <c r="A13" s="825"/>
      <c r="B13" s="366"/>
      <c r="C13" s="366"/>
      <c r="D13" s="366"/>
      <c r="E13" s="366"/>
      <c r="F13" s="366"/>
      <c r="G13" s="366"/>
      <c r="H13" s="366"/>
      <c r="I13" s="366"/>
      <c r="J13" s="366"/>
      <c r="K13" s="366"/>
      <c r="L13" s="366"/>
      <c r="M13" s="826"/>
    </row>
    <row r="14" spans="1:13" ht="45">
      <c r="A14" s="823"/>
      <c r="B14" s="829" t="s">
        <v>503</v>
      </c>
      <c r="H14" s="379" t="s">
        <v>504</v>
      </c>
      <c r="I14" s="733" t="s">
        <v>505</v>
      </c>
      <c r="J14" s="830" t="s">
        <v>506</v>
      </c>
      <c r="K14" s="928" t="s">
        <v>2703</v>
      </c>
      <c r="L14" s="929" t="s">
        <v>2704</v>
      </c>
      <c r="M14" s="831" t="s">
        <v>507</v>
      </c>
    </row>
    <row r="15" spans="1:13">
      <c r="A15" s="832"/>
      <c r="B15" s="381"/>
      <c r="C15" s="382" t="s">
        <v>739</v>
      </c>
      <c r="D15" s="382"/>
      <c r="E15" s="382"/>
      <c r="F15" s="382"/>
      <c r="G15" s="382"/>
      <c r="H15" s="383" t="s">
        <v>2508</v>
      </c>
      <c r="I15" s="384" t="s">
        <v>675</v>
      </c>
      <c r="J15" s="739" t="s">
        <v>741</v>
      </c>
      <c r="K15" s="833" t="s">
        <v>2507</v>
      </c>
      <c r="L15" s="834" t="s">
        <v>1580</v>
      </c>
      <c r="M15" s="835" t="s">
        <v>1581</v>
      </c>
    </row>
    <row r="16" spans="1:13">
      <c r="A16" s="823"/>
      <c r="B16" s="378" t="s">
        <v>676</v>
      </c>
      <c r="C16" s="370" t="s">
        <v>508</v>
      </c>
      <c r="H16" s="368"/>
      <c r="I16" s="368"/>
      <c r="J16" s="368"/>
      <c r="K16" s="369"/>
      <c r="L16" s="369"/>
      <c r="M16" s="824"/>
    </row>
    <row r="17" spans="1:13">
      <c r="A17" s="823"/>
      <c r="B17" s="378" t="s">
        <v>677</v>
      </c>
      <c r="C17" s="367" t="s">
        <v>509</v>
      </c>
      <c r="H17" s="385"/>
      <c r="I17" s="385"/>
      <c r="J17" s="385"/>
      <c r="K17" s="836"/>
      <c r="L17" s="836"/>
      <c r="M17" s="837"/>
    </row>
    <row r="18" spans="1:13">
      <c r="A18" s="823"/>
      <c r="B18" s="378" t="s">
        <v>678</v>
      </c>
      <c r="C18" s="838" t="s">
        <v>510</v>
      </c>
      <c r="H18" s="386"/>
      <c r="I18" s="386"/>
      <c r="J18" s="386"/>
      <c r="K18" s="839"/>
      <c r="L18" s="839"/>
      <c r="M18" s="840"/>
    </row>
    <row r="19" spans="1:13">
      <c r="A19" s="823"/>
      <c r="B19" s="841" t="s">
        <v>511</v>
      </c>
      <c r="C19" s="842" t="s">
        <v>512</v>
      </c>
      <c r="H19" s="386"/>
      <c r="I19" s="386"/>
      <c r="J19" s="386"/>
      <c r="K19" s="839"/>
      <c r="L19" s="839"/>
      <c r="M19" s="840"/>
    </row>
    <row r="20" spans="1:13">
      <c r="A20" s="823"/>
      <c r="B20" s="841" t="s">
        <v>513</v>
      </c>
      <c r="C20" s="842" t="s">
        <v>514</v>
      </c>
      <c r="H20" s="386"/>
      <c r="I20" s="386"/>
      <c r="J20" s="386"/>
      <c r="K20" s="839"/>
      <c r="L20" s="839"/>
      <c r="M20" s="840"/>
    </row>
    <row r="21" spans="1:13">
      <c r="A21" s="823"/>
      <c r="B21" s="841" t="s">
        <v>515</v>
      </c>
      <c r="C21" s="842" t="s">
        <v>516</v>
      </c>
      <c r="H21" s="386"/>
      <c r="I21" s="386"/>
      <c r="J21" s="386"/>
      <c r="K21" s="839"/>
      <c r="L21" s="839"/>
      <c r="M21" s="840"/>
    </row>
    <row r="22" spans="1:13">
      <c r="A22" s="823"/>
      <c r="B22" s="841" t="s">
        <v>517</v>
      </c>
      <c r="C22" s="843" t="s">
        <v>2501</v>
      </c>
      <c r="H22" s="844">
        <f t="shared" ref="H22:M22" si="0">SUM(H19:H21)</f>
        <v>0</v>
      </c>
      <c r="I22" s="844">
        <f t="shared" si="0"/>
        <v>0</v>
      </c>
      <c r="J22" s="844">
        <f t="shared" si="0"/>
        <v>0</v>
      </c>
      <c r="K22" s="844">
        <f t="shared" si="0"/>
        <v>0</v>
      </c>
      <c r="L22" s="844">
        <f t="shared" si="0"/>
        <v>0</v>
      </c>
      <c r="M22" s="845">
        <f t="shared" si="0"/>
        <v>0</v>
      </c>
    </row>
    <row r="23" spans="1:13">
      <c r="A23" s="823"/>
      <c r="B23" s="378" t="s">
        <v>679</v>
      </c>
      <c r="C23" s="838" t="s">
        <v>518</v>
      </c>
      <c r="H23" s="387"/>
      <c r="I23" s="387"/>
      <c r="J23" s="387"/>
      <c r="K23" s="846"/>
      <c r="L23" s="846"/>
      <c r="M23" s="847"/>
    </row>
    <row r="24" spans="1:13">
      <c r="A24" s="823"/>
      <c r="B24" s="841" t="s">
        <v>519</v>
      </c>
      <c r="C24" s="842" t="s">
        <v>512</v>
      </c>
      <c r="H24" s="387"/>
      <c r="I24" s="387"/>
      <c r="J24" s="387"/>
      <c r="K24" s="846"/>
      <c r="L24" s="846"/>
      <c r="M24" s="847"/>
    </row>
    <row r="25" spans="1:13">
      <c r="A25" s="823"/>
      <c r="B25" s="841" t="s">
        <v>520</v>
      </c>
      <c r="C25" s="842" t="s">
        <v>514</v>
      </c>
      <c r="H25" s="387"/>
      <c r="I25" s="387"/>
      <c r="J25" s="387"/>
      <c r="K25" s="846"/>
      <c r="L25" s="846"/>
      <c r="M25" s="847"/>
    </row>
    <row r="26" spans="1:13">
      <c r="A26" s="823"/>
      <c r="B26" s="841" t="s">
        <v>521</v>
      </c>
      <c r="C26" s="842" t="s">
        <v>516</v>
      </c>
      <c r="H26" s="387"/>
      <c r="I26" s="387"/>
      <c r="J26" s="387"/>
      <c r="K26" s="846"/>
      <c r="L26" s="846"/>
      <c r="M26" s="847"/>
    </row>
    <row r="27" spans="1:13">
      <c r="A27" s="823"/>
      <c r="B27" s="841" t="s">
        <v>522</v>
      </c>
      <c r="C27" s="843" t="s">
        <v>2501</v>
      </c>
      <c r="H27" s="844">
        <f t="shared" ref="H27:M27" si="1">SUM(H24:H26)</f>
        <v>0</v>
      </c>
      <c r="I27" s="844">
        <f t="shared" si="1"/>
        <v>0</v>
      </c>
      <c r="J27" s="844">
        <f t="shared" si="1"/>
        <v>0</v>
      </c>
      <c r="K27" s="844">
        <f t="shared" si="1"/>
        <v>0</v>
      </c>
      <c r="L27" s="844">
        <f t="shared" si="1"/>
        <v>0</v>
      </c>
      <c r="M27" s="845">
        <f t="shared" si="1"/>
        <v>0</v>
      </c>
    </row>
    <row r="28" spans="1:13">
      <c r="A28" s="823"/>
      <c r="B28" s="378" t="s">
        <v>680</v>
      </c>
      <c r="C28" s="848" t="s">
        <v>523</v>
      </c>
      <c r="H28" s="849">
        <f t="shared" ref="H28:M28" si="2">H27+H22</f>
        <v>0</v>
      </c>
      <c r="I28" s="849">
        <f t="shared" si="2"/>
        <v>0</v>
      </c>
      <c r="J28" s="849">
        <f t="shared" si="2"/>
        <v>0</v>
      </c>
      <c r="K28" s="849">
        <f t="shared" si="2"/>
        <v>0</v>
      </c>
      <c r="L28" s="849">
        <f t="shared" si="2"/>
        <v>0</v>
      </c>
      <c r="M28" s="850">
        <f t="shared" si="2"/>
        <v>0</v>
      </c>
    </row>
    <row r="29" spans="1:13">
      <c r="A29" s="823"/>
      <c r="B29" s="378" t="s">
        <v>681</v>
      </c>
      <c r="H29" s="387"/>
      <c r="I29" s="387"/>
      <c r="J29" s="387"/>
      <c r="K29" s="846"/>
      <c r="L29" s="846"/>
      <c r="M29" s="847"/>
    </row>
    <row r="30" spans="1:13">
      <c r="A30" s="823"/>
      <c r="B30" s="378" t="s">
        <v>682</v>
      </c>
      <c r="C30" s="367" t="s">
        <v>524</v>
      </c>
      <c r="H30" s="387"/>
      <c r="I30" s="387"/>
      <c r="J30" s="387"/>
      <c r="K30" s="846"/>
      <c r="L30" s="846"/>
      <c r="M30" s="847"/>
    </row>
    <row r="31" spans="1:13">
      <c r="A31" s="823"/>
      <c r="B31" s="378" t="s">
        <v>683</v>
      </c>
      <c r="C31" s="838" t="s">
        <v>525</v>
      </c>
      <c r="H31" s="386"/>
      <c r="I31" s="386"/>
      <c r="J31" s="386"/>
      <c r="K31" s="839"/>
      <c r="L31" s="839"/>
      <c r="M31" s="851"/>
    </row>
    <row r="32" spans="1:13">
      <c r="A32" s="823"/>
      <c r="B32" s="841" t="s">
        <v>526</v>
      </c>
      <c r="C32" s="842" t="s">
        <v>512</v>
      </c>
      <c r="H32" s="386"/>
      <c r="I32" s="386"/>
      <c r="J32" s="386"/>
      <c r="K32" s="839"/>
      <c r="L32" s="839"/>
      <c r="M32" s="851"/>
    </row>
    <row r="33" spans="1:13">
      <c r="A33" s="823"/>
      <c r="B33" s="841" t="s">
        <v>527</v>
      </c>
      <c r="C33" s="842" t="s">
        <v>514</v>
      </c>
      <c r="H33" s="386"/>
      <c r="I33" s="386"/>
      <c r="J33" s="386"/>
      <c r="K33" s="839"/>
      <c r="L33" s="839"/>
      <c r="M33" s="851"/>
    </row>
    <row r="34" spans="1:13">
      <c r="A34" s="823"/>
      <c r="B34" s="841" t="s">
        <v>528</v>
      </c>
      <c r="C34" s="842" t="s">
        <v>516</v>
      </c>
      <c r="H34" s="386"/>
      <c r="I34" s="386"/>
      <c r="J34" s="386"/>
      <c r="K34" s="839"/>
      <c r="L34" s="839"/>
      <c r="M34" s="851"/>
    </row>
    <row r="35" spans="1:13">
      <c r="A35" s="823"/>
      <c r="B35" s="841" t="s">
        <v>529</v>
      </c>
      <c r="C35" s="843" t="s">
        <v>2501</v>
      </c>
      <c r="H35" s="844">
        <f t="shared" ref="H35:M35" si="3">SUM(H32:H34)</f>
        <v>0</v>
      </c>
      <c r="I35" s="844">
        <f t="shared" si="3"/>
        <v>0</v>
      </c>
      <c r="J35" s="844">
        <f t="shared" si="3"/>
        <v>0</v>
      </c>
      <c r="K35" s="844">
        <f t="shared" si="3"/>
        <v>0</v>
      </c>
      <c r="L35" s="844">
        <f t="shared" si="3"/>
        <v>0</v>
      </c>
      <c r="M35" s="845">
        <f t="shared" si="3"/>
        <v>0</v>
      </c>
    </row>
    <row r="36" spans="1:13">
      <c r="A36" s="823"/>
      <c r="B36" s="378" t="s">
        <v>684</v>
      </c>
      <c r="C36" s="838" t="s">
        <v>530</v>
      </c>
      <c r="H36" s="387"/>
      <c r="I36" s="387"/>
      <c r="J36" s="387"/>
      <c r="K36" s="387"/>
      <c r="L36" s="387"/>
      <c r="M36" s="847"/>
    </row>
    <row r="37" spans="1:13">
      <c r="A37" s="823"/>
      <c r="B37" s="841" t="s">
        <v>531</v>
      </c>
      <c r="C37" s="842" t="s">
        <v>512</v>
      </c>
      <c r="H37" s="387"/>
      <c r="I37" s="387"/>
      <c r="J37" s="387"/>
      <c r="K37" s="387"/>
      <c r="L37" s="387"/>
      <c r="M37" s="847"/>
    </row>
    <row r="38" spans="1:13">
      <c r="A38" s="823"/>
      <c r="B38" s="841" t="s">
        <v>532</v>
      </c>
      <c r="C38" s="842" t="s">
        <v>514</v>
      </c>
      <c r="H38" s="387"/>
      <c r="I38" s="387"/>
      <c r="J38" s="387"/>
      <c r="K38" s="387"/>
      <c r="L38" s="387"/>
      <c r="M38" s="847"/>
    </row>
    <row r="39" spans="1:13">
      <c r="A39" s="823"/>
      <c r="B39" s="841" t="s">
        <v>533</v>
      </c>
      <c r="C39" s="842" t="s">
        <v>516</v>
      </c>
      <c r="H39" s="387"/>
      <c r="I39" s="387"/>
      <c r="J39" s="387"/>
      <c r="K39" s="387"/>
      <c r="L39" s="387"/>
      <c r="M39" s="847"/>
    </row>
    <row r="40" spans="1:13">
      <c r="A40" s="823"/>
      <c r="B40" s="841" t="s">
        <v>534</v>
      </c>
      <c r="C40" s="843" t="s">
        <v>2501</v>
      </c>
      <c r="H40" s="844">
        <f t="shared" ref="H40:M40" si="4">SUM(H37:H39)</f>
        <v>0</v>
      </c>
      <c r="I40" s="844">
        <f t="shared" si="4"/>
        <v>0</v>
      </c>
      <c r="J40" s="844">
        <f t="shared" si="4"/>
        <v>0</v>
      </c>
      <c r="K40" s="844">
        <f t="shared" si="4"/>
        <v>0</v>
      </c>
      <c r="L40" s="844">
        <f t="shared" si="4"/>
        <v>0</v>
      </c>
      <c r="M40" s="845">
        <f t="shared" si="4"/>
        <v>0</v>
      </c>
    </row>
    <row r="41" spans="1:13">
      <c r="A41" s="823"/>
      <c r="B41" s="378" t="s">
        <v>685</v>
      </c>
      <c r="C41" s="838" t="s">
        <v>535</v>
      </c>
      <c r="H41" s="386"/>
      <c r="I41" s="386"/>
      <c r="J41" s="386"/>
      <c r="K41" s="386"/>
      <c r="L41" s="386"/>
      <c r="M41" s="851"/>
    </row>
    <row r="42" spans="1:13">
      <c r="A42" s="823"/>
      <c r="B42" s="841" t="s">
        <v>536</v>
      </c>
      <c r="C42" s="842" t="s">
        <v>512</v>
      </c>
      <c r="H42" s="386"/>
      <c r="I42" s="386"/>
      <c r="J42" s="386"/>
      <c r="K42" s="386"/>
      <c r="L42" s="386"/>
      <c r="M42" s="851"/>
    </row>
    <row r="43" spans="1:13">
      <c r="A43" s="823"/>
      <c r="B43" s="841" t="s">
        <v>537</v>
      </c>
      <c r="C43" s="842" t="s">
        <v>514</v>
      </c>
      <c r="H43" s="386"/>
      <c r="I43" s="386"/>
      <c r="J43" s="386"/>
      <c r="K43" s="386"/>
      <c r="L43" s="386"/>
      <c r="M43" s="851"/>
    </row>
    <row r="44" spans="1:13">
      <c r="A44" s="823"/>
      <c r="B44" s="841" t="s">
        <v>538</v>
      </c>
      <c r="C44" s="842" t="s">
        <v>516</v>
      </c>
      <c r="H44" s="386"/>
      <c r="I44" s="386"/>
      <c r="J44" s="386"/>
      <c r="K44" s="386"/>
      <c r="L44" s="386"/>
      <c r="M44" s="851"/>
    </row>
    <row r="45" spans="1:13">
      <c r="A45" s="823"/>
      <c r="B45" s="841" t="s">
        <v>539</v>
      </c>
      <c r="C45" s="843" t="s">
        <v>2501</v>
      </c>
      <c r="H45" s="844">
        <f t="shared" ref="H45:M45" si="5">SUM(H42:H44)</f>
        <v>0</v>
      </c>
      <c r="I45" s="844">
        <f t="shared" si="5"/>
        <v>0</v>
      </c>
      <c r="J45" s="844">
        <f t="shared" si="5"/>
        <v>0</v>
      </c>
      <c r="K45" s="844">
        <f t="shared" si="5"/>
        <v>0</v>
      </c>
      <c r="L45" s="844">
        <f t="shared" si="5"/>
        <v>0</v>
      </c>
      <c r="M45" s="845">
        <f t="shared" si="5"/>
        <v>0</v>
      </c>
    </row>
    <row r="46" spans="1:13">
      <c r="A46" s="823"/>
      <c r="B46" s="378" t="s">
        <v>686</v>
      </c>
      <c r="C46" s="838" t="s">
        <v>540</v>
      </c>
      <c r="H46" s="386"/>
      <c r="I46" s="386"/>
      <c r="J46" s="386"/>
      <c r="K46" s="386"/>
      <c r="L46" s="386"/>
      <c r="M46" s="851"/>
    </row>
    <row r="47" spans="1:13">
      <c r="A47" s="823"/>
      <c r="B47" s="841" t="s">
        <v>541</v>
      </c>
      <c r="C47" s="842" t="s">
        <v>512</v>
      </c>
      <c r="H47" s="386"/>
      <c r="I47" s="386"/>
      <c r="J47" s="386"/>
      <c r="K47" s="386"/>
      <c r="L47" s="386"/>
      <c r="M47" s="851"/>
    </row>
    <row r="48" spans="1:13">
      <c r="A48" s="823"/>
      <c r="B48" s="841" t="s">
        <v>542</v>
      </c>
      <c r="C48" s="842" t="s">
        <v>514</v>
      </c>
      <c r="H48" s="386"/>
      <c r="I48" s="386"/>
      <c r="J48" s="386"/>
      <c r="K48" s="386"/>
      <c r="L48" s="386"/>
      <c r="M48" s="851"/>
    </row>
    <row r="49" spans="1:16">
      <c r="A49" s="823"/>
      <c r="B49" s="841" t="s">
        <v>543</v>
      </c>
      <c r="C49" s="842" t="s">
        <v>516</v>
      </c>
      <c r="H49" s="386"/>
      <c r="I49" s="386"/>
      <c r="J49" s="386"/>
      <c r="K49" s="386"/>
      <c r="L49" s="386"/>
      <c r="M49" s="851"/>
    </row>
    <row r="50" spans="1:16">
      <c r="A50" s="823"/>
      <c r="B50" s="841" t="s">
        <v>544</v>
      </c>
      <c r="C50" s="843" t="s">
        <v>2501</v>
      </c>
      <c r="H50" s="844">
        <f t="shared" ref="H50:M50" si="6">SUM(H47:H49)</f>
        <v>0</v>
      </c>
      <c r="I50" s="844">
        <f t="shared" si="6"/>
        <v>0</v>
      </c>
      <c r="J50" s="844">
        <f t="shared" si="6"/>
        <v>0</v>
      </c>
      <c r="K50" s="844">
        <f t="shared" si="6"/>
        <v>0</v>
      </c>
      <c r="L50" s="844">
        <f t="shared" si="6"/>
        <v>0</v>
      </c>
      <c r="M50" s="845">
        <f t="shared" si="6"/>
        <v>0</v>
      </c>
    </row>
    <row r="51" spans="1:16">
      <c r="A51" s="823"/>
      <c r="B51" s="378" t="s">
        <v>687</v>
      </c>
      <c r="C51" s="838" t="s">
        <v>545</v>
      </c>
      <c r="H51" s="386"/>
      <c r="I51" s="386"/>
      <c r="J51" s="386"/>
      <c r="K51" s="386"/>
      <c r="L51" s="386"/>
      <c r="M51" s="851"/>
    </row>
    <row r="52" spans="1:16">
      <c r="A52" s="823"/>
      <c r="B52" s="841" t="s">
        <v>546</v>
      </c>
      <c r="C52" s="842" t="s">
        <v>512</v>
      </c>
      <c r="H52" s="386"/>
      <c r="I52" s="386"/>
      <c r="J52" s="386"/>
      <c r="K52" s="386"/>
      <c r="L52" s="386"/>
      <c r="M52" s="851"/>
    </row>
    <row r="53" spans="1:16">
      <c r="A53" s="823"/>
      <c r="B53" s="841" t="s">
        <v>547</v>
      </c>
      <c r="C53" s="842" t="s">
        <v>514</v>
      </c>
      <c r="H53" s="386"/>
      <c r="I53" s="386"/>
      <c r="J53" s="386"/>
      <c r="K53" s="386"/>
      <c r="L53" s="386"/>
      <c r="M53" s="851"/>
    </row>
    <row r="54" spans="1:16">
      <c r="A54" s="823"/>
      <c r="B54" s="841" t="s">
        <v>548</v>
      </c>
      <c r="C54" s="842" t="s">
        <v>516</v>
      </c>
      <c r="H54" s="386"/>
      <c r="I54" s="386"/>
      <c r="J54" s="386"/>
      <c r="K54" s="386"/>
      <c r="L54" s="386"/>
      <c r="M54" s="851"/>
    </row>
    <row r="55" spans="1:16">
      <c r="A55" s="823"/>
      <c r="B55" s="841" t="s">
        <v>549</v>
      </c>
      <c r="C55" s="843" t="s">
        <v>2501</v>
      </c>
      <c r="H55" s="844">
        <f t="shared" ref="H55:M55" si="7">SUM(H52:H54)</f>
        <v>0</v>
      </c>
      <c r="I55" s="844">
        <f t="shared" si="7"/>
        <v>0</v>
      </c>
      <c r="J55" s="844">
        <f t="shared" si="7"/>
        <v>0</v>
      </c>
      <c r="K55" s="844">
        <f t="shared" si="7"/>
        <v>0</v>
      </c>
      <c r="L55" s="844">
        <f t="shared" si="7"/>
        <v>0</v>
      </c>
      <c r="M55" s="845">
        <f t="shared" si="7"/>
        <v>0</v>
      </c>
    </row>
    <row r="56" spans="1:16">
      <c r="A56" s="823"/>
      <c r="B56" s="378" t="s">
        <v>688</v>
      </c>
      <c r="C56" s="838" t="s">
        <v>550</v>
      </c>
      <c r="H56" s="386"/>
      <c r="I56" s="386"/>
      <c r="J56" s="386"/>
      <c r="K56" s="386"/>
      <c r="L56" s="386"/>
      <c r="M56" s="851"/>
    </row>
    <row r="57" spans="1:16">
      <c r="A57" s="823"/>
      <c r="B57" s="841" t="s">
        <v>551</v>
      </c>
      <c r="C57" s="842" t="s">
        <v>512</v>
      </c>
      <c r="H57" s="386"/>
      <c r="I57" s="386"/>
      <c r="J57" s="386"/>
      <c r="K57" s="386"/>
      <c r="L57" s="386"/>
      <c r="M57" s="851"/>
    </row>
    <row r="58" spans="1:16">
      <c r="A58" s="823"/>
      <c r="B58" s="841" t="s">
        <v>552</v>
      </c>
      <c r="C58" s="842" t="s">
        <v>514</v>
      </c>
      <c r="H58" s="386"/>
      <c r="I58" s="386"/>
      <c r="J58" s="386"/>
      <c r="K58" s="386"/>
      <c r="L58" s="386"/>
      <c r="M58" s="851"/>
    </row>
    <row r="59" spans="1:16">
      <c r="A59" s="823"/>
      <c r="B59" s="841" t="s">
        <v>553</v>
      </c>
      <c r="C59" s="842" t="s">
        <v>516</v>
      </c>
      <c r="H59" s="386"/>
      <c r="I59" s="386"/>
      <c r="J59" s="386"/>
      <c r="K59" s="386"/>
      <c r="L59" s="386"/>
      <c r="M59" s="851"/>
    </row>
    <row r="60" spans="1:16">
      <c r="A60" s="823"/>
      <c r="B60" s="841" t="s">
        <v>554</v>
      </c>
      <c r="C60" s="843" t="s">
        <v>2501</v>
      </c>
      <c r="H60" s="844">
        <f t="shared" ref="H60:M60" si="8">SUM(H57:H59)</f>
        <v>0</v>
      </c>
      <c r="I60" s="844">
        <f t="shared" si="8"/>
        <v>0</v>
      </c>
      <c r="J60" s="844">
        <f t="shared" si="8"/>
        <v>0</v>
      </c>
      <c r="K60" s="844">
        <f t="shared" si="8"/>
        <v>0</v>
      </c>
      <c r="L60" s="844">
        <f t="shared" si="8"/>
        <v>0</v>
      </c>
      <c r="M60" s="845">
        <f t="shared" si="8"/>
        <v>0</v>
      </c>
    </row>
    <row r="61" spans="1:16">
      <c r="A61" s="823"/>
      <c r="B61" s="378" t="s">
        <v>689</v>
      </c>
      <c r="C61" s="852" t="s">
        <v>555</v>
      </c>
      <c r="H61" s="844">
        <f t="shared" ref="H61:M61" si="9">H60+H55+H50+H45+H40+H35</f>
        <v>0</v>
      </c>
      <c r="I61" s="844">
        <f t="shared" si="9"/>
        <v>0</v>
      </c>
      <c r="J61" s="844">
        <f t="shared" si="9"/>
        <v>0</v>
      </c>
      <c r="K61" s="844">
        <f t="shared" si="9"/>
        <v>0</v>
      </c>
      <c r="L61" s="844">
        <f t="shared" si="9"/>
        <v>0</v>
      </c>
      <c r="M61" s="845">
        <f t="shared" si="9"/>
        <v>0</v>
      </c>
    </row>
    <row r="62" spans="1:16">
      <c r="A62" s="823"/>
      <c r="B62" s="378" t="s">
        <v>690</v>
      </c>
      <c r="H62" s="387"/>
      <c r="I62" s="387"/>
      <c r="J62" s="387"/>
      <c r="K62" s="387"/>
      <c r="L62" s="387"/>
      <c r="M62" s="847"/>
    </row>
    <row r="63" spans="1:16">
      <c r="A63" s="823"/>
      <c r="B63" s="378" t="s">
        <v>691</v>
      </c>
      <c r="C63" s="367" t="s">
        <v>556</v>
      </c>
      <c r="H63" s="387"/>
      <c r="I63" s="387"/>
      <c r="J63" s="387"/>
      <c r="K63" s="387"/>
      <c r="L63" s="387"/>
      <c r="M63" s="847"/>
    </row>
    <row r="64" spans="1:16" ht="15.75">
      <c r="A64" s="823"/>
      <c r="B64" s="378" t="s">
        <v>692</v>
      </c>
      <c r="C64" s="838" t="s">
        <v>557</v>
      </c>
      <c r="H64" s="387"/>
      <c r="I64" s="387"/>
      <c r="J64" s="387"/>
      <c r="K64" s="387"/>
      <c r="L64" s="387"/>
      <c r="M64" s="847"/>
      <c r="P64" s="390"/>
    </row>
    <row r="65" spans="1:16" ht="15.75">
      <c r="A65" s="823"/>
      <c r="B65" s="841" t="s">
        <v>558</v>
      </c>
      <c r="C65" s="842" t="s">
        <v>512</v>
      </c>
      <c r="H65" s="387"/>
      <c r="I65" s="387"/>
      <c r="J65" s="387"/>
      <c r="K65" s="387"/>
      <c r="L65" s="387"/>
      <c r="M65" s="847"/>
      <c r="P65" s="390"/>
    </row>
    <row r="66" spans="1:16" ht="15.75">
      <c r="A66" s="823"/>
      <c r="B66" s="841" t="s">
        <v>559</v>
      </c>
      <c r="C66" s="842" t="s">
        <v>516</v>
      </c>
      <c r="H66" s="387"/>
      <c r="I66" s="387"/>
      <c r="J66" s="387"/>
      <c r="K66" s="387"/>
      <c r="L66" s="387"/>
      <c r="M66" s="847"/>
      <c r="P66" s="390"/>
    </row>
    <row r="67" spans="1:16" ht="15.75">
      <c r="A67" s="823"/>
      <c r="B67" s="841" t="s">
        <v>560</v>
      </c>
      <c r="C67" s="843" t="s">
        <v>2501</v>
      </c>
      <c r="H67" s="849">
        <f t="shared" ref="H67:M67" si="10">SUM(H65:H66)</f>
        <v>0</v>
      </c>
      <c r="I67" s="849">
        <f t="shared" si="10"/>
        <v>0</v>
      </c>
      <c r="J67" s="849">
        <f t="shared" si="10"/>
        <v>0</v>
      </c>
      <c r="K67" s="849">
        <f t="shared" si="10"/>
        <v>0</v>
      </c>
      <c r="L67" s="849">
        <f t="shared" si="10"/>
        <v>0</v>
      </c>
      <c r="M67" s="850">
        <f t="shared" si="10"/>
        <v>0</v>
      </c>
      <c r="P67" s="390"/>
    </row>
    <row r="68" spans="1:16" ht="15.75">
      <c r="A68" s="823"/>
      <c r="B68" s="378" t="s">
        <v>693</v>
      </c>
      <c r="C68" s="838" t="s">
        <v>561</v>
      </c>
      <c r="H68" s="387"/>
      <c r="I68" s="387"/>
      <c r="J68" s="387"/>
      <c r="K68" s="387"/>
      <c r="L68" s="387"/>
      <c r="M68" s="847"/>
      <c r="P68" s="390"/>
    </row>
    <row r="69" spans="1:16" ht="15.75">
      <c r="A69" s="823"/>
      <c r="B69" s="841" t="s">
        <v>562</v>
      </c>
      <c r="C69" s="842" t="s">
        <v>512</v>
      </c>
      <c r="H69" s="387"/>
      <c r="I69" s="387"/>
      <c r="J69" s="387"/>
      <c r="K69" s="387"/>
      <c r="L69" s="387"/>
      <c r="M69" s="847"/>
      <c r="P69" s="390"/>
    </row>
    <row r="70" spans="1:16" ht="15.75">
      <c r="A70" s="823"/>
      <c r="B70" s="841" t="s">
        <v>563</v>
      </c>
      <c r="C70" s="842" t="s">
        <v>516</v>
      </c>
      <c r="H70" s="387"/>
      <c r="I70" s="387"/>
      <c r="J70" s="387"/>
      <c r="K70" s="387"/>
      <c r="L70" s="387"/>
      <c r="M70" s="847"/>
      <c r="P70" s="390"/>
    </row>
    <row r="71" spans="1:16" ht="15.75">
      <c r="A71" s="823"/>
      <c r="B71" s="841" t="s">
        <v>564</v>
      </c>
      <c r="C71" s="843" t="s">
        <v>2501</v>
      </c>
      <c r="H71" s="849">
        <f t="shared" ref="H71:M71" si="11">SUM(H69:H70)</f>
        <v>0</v>
      </c>
      <c r="I71" s="849">
        <f t="shared" si="11"/>
        <v>0</v>
      </c>
      <c r="J71" s="849">
        <f t="shared" si="11"/>
        <v>0</v>
      </c>
      <c r="K71" s="849">
        <f t="shared" si="11"/>
        <v>0</v>
      </c>
      <c r="L71" s="849">
        <f t="shared" si="11"/>
        <v>0</v>
      </c>
      <c r="M71" s="850">
        <f t="shared" si="11"/>
        <v>0</v>
      </c>
      <c r="P71" s="390"/>
    </row>
    <row r="72" spans="1:16" ht="15.75">
      <c r="A72" s="823"/>
      <c r="B72" s="378" t="s">
        <v>694</v>
      </c>
      <c r="C72" s="838" t="s">
        <v>565</v>
      </c>
      <c r="H72" s="387"/>
      <c r="I72" s="387"/>
      <c r="J72" s="387"/>
      <c r="K72" s="387"/>
      <c r="L72" s="387"/>
      <c r="M72" s="847"/>
      <c r="P72" s="390"/>
    </row>
    <row r="73" spans="1:16" ht="15.75">
      <c r="A73" s="823"/>
      <c r="B73" s="841" t="s">
        <v>566</v>
      </c>
      <c r="C73" s="842" t="s">
        <v>512</v>
      </c>
      <c r="H73" s="387"/>
      <c r="I73" s="387"/>
      <c r="J73" s="387"/>
      <c r="K73" s="387"/>
      <c r="L73" s="387"/>
      <c r="M73" s="847"/>
      <c r="P73" s="390"/>
    </row>
    <row r="74" spans="1:16" ht="15.75">
      <c r="A74" s="823"/>
      <c r="B74" s="841" t="s">
        <v>567</v>
      </c>
      <c r="C74" s="842" t="s">
        <v>516</v>
      </c>
      <c r="H74" s="387"/>
      <c r="I74" s="387"/>
      <c r="J74" s="387"/>
      <c r="K74" s="387"/>
      <c r="L74" s="387"/>
      <c r="M74" s="847"/>
      <c r="P74" s="390"/>
    </row>
    <row r="75" spans="1:16" ht="15.75">
      <c r="A75" s="823"/>
      <c r="B75" s="841" t="s">
        <v>568</v>
      </c>
      <c r="C75" s="843" t="s">
        <v>2501</v>
      </c>
      <c r="H75" s="849">
        <f t="shared" ref="H75:M75" si="12">SUM(H73:H74)</f>
        <v>0</v>
      </c>
      <c r="I75" s="849">
        <f t="shared" si="12"/>
        <v>0</v>
      </c>
      <c r="J75" s="849">
        <f t="shared" si="12"/>
        <v>0</v>
      </c>
      <c r="K75" s="849">
        <f t="shared" si="12"/>
        <v>0</v>
      </c>
      <c r="L75" s="849">
        <f t="shared" si="12"/>
        <v>0</v>
      </c>
      <c r="M75" s="850">
        <f t="shared" si="12"/>
        <v>0</v>
      </c>
      <c r="P75" s="390"/>
    </row>
    <row r="76" spans="1:16" ht="15.75">
      <c r="A76" s="823"/>
      <c r="B76" s="378" t="s">
        <v>695</v>
      </c>
      <c r="C76" s="838" t="s">
        <v>569</v>
      </c>
      <c r="H76" s="387"/>
      <c r="I76" s="387"/>
      <c r="J76" s="387"/>
      <c r="K76" s="387"/>
      <c r="L76" s="387"/>
      <c r="M76" s="847"/>
      <c r="P76" s="390"/>
    </row>
    <row r="77" spans="1:16" ht="15.75">
      <c r="A77" s="823"/>
      <c r="B77" s="841" t="s">
        <v>570</v>
      </c>
      <c r="C77" s="842" t="s">
        <v>512</v>
      </c>
      <c r="H77" s="387"/>
      <c r="I77" s="387"/>
      <c r="J77" s="387"/>
      <c r="K77" s="387"/>
      <c r="L77" s="387"/>
      <c r="M77" s="847"/>
      <c r="P77" s="390"/>
    </row>
    <row r="78" spans="1:16" ht="15.75">
      <c r="A78" s="823"/>
      <c r="B78" s="841" t="s">
        <v>571</v>
      </c>
      <c r="C78" s="842" t="s">
        <v>516</v>
      </c>
      <c r="H78" s="387"/>
      <c r="I78" s="387"/>
      <c r="J78" s="387"/>
      <c r="K78" s="387"/>
      <c r="L78" s="387"/>
      <c r="M78" s="847"/>
      <c r="P78" s="390"/>
    </row>
    <row r="79" spans="1:16" ht="15.75">
      <c r="A79" s="823"/>
      <c r="B79" s="841" t="s">
        <v>572</v>
      </c>
      <c r="C79" s="843" t="s">
        <v>2501</v>
      </c>
      <c r="H79" s="849">
        <f t="shared" ref="H79:M79" si="13">SUM(H77:H78)</f>
        <v>0</v>
      </c>
      <c r="I79" s="849">
        <f t="shared" si="13"/>
        <v>0</v>
      </c>
      <c r="J79" s="849">
        <f t="shared" si="13"/>
        <v>0</v>
      </c>
      <c r="K79" s="849">
        <f t="shared" si="13"/>
        <v>0</v>
      </c>
      <c r="L79" s="849">
        <f t="shared" si="13"/>
        <v>0</v>
      </c>
      <c r="M79" s="850">
        <f t="shared" si="13"/>
        <v>0</v>
      </c>
      <c r="P79" s="390"/>
    </row>
    <row r="80" spans="1:16">
      <c r="A80" s="823"/>
      <c r="B80" s="378" t="s">
        <v>696</v>
      </c>
      <c r="C80" s="838" t="s">
        <v>573</v>
      </c>
      <c r="H80" s="387"/>
      <c r="I80" s="387"/>
      <c r="J80" s="387"/>
      <c r="K80" s="387"/>
      <c r="L80" s="387"/>
      <c r="M80" s="847"/>
    </row>
    <row r="81" spans="1:13">
      <c r="A81" s="823"/>
      <c r="B81" s="841" t="s">
        <v>574</v>
      </c>
      <c r="C81" s="842" t="s">
        <v>512</v>
      </c>
      <c r="H81" s="387"/>
      <c r="I81" s="387"/>
      <c r="J81" s="387"/>
      <c r="K81" s="387"/>
      <c r="L81" s="387"/>
      <c r="M81" s="847"/>
    </row>
    <row r="82" spans="1:13">
      <c r="A82" s="823"/>
      <c r="B82" s="841" t="s">
        <v>575</v>
      </c>
      <c r="C82" s="842" t="s">
        <v>516</v>
      </c>
      <c r="H82" s="387"/>
      <c r="I82" s="387"/>
      <c r="J82" s="387"/>
      <c r="K82" s="387"/>
      <c r="L82" s="387"/>
      <c r="M82" s="847"/>
    </row>
    <row r="83" spans="1:13">
      <c r="A83" s="823"/>
      <c r="B83" s="841" t="s">
        <v>576</v>
      </c>
      <c r="C83" s="843" t="s">
        <v>2501</v>
      </c>
      <c r="H83" s="849">
        <f t="shared" ref="H83:M83" si="14">SUM(H81:H82)</f>
        <v>0</v>
      </c>
      <c r="I83" s="849">
        <f t="shared" si="14"/>
        <v>0</v>
      </c>
      <c r="J83" s="849">
        <f t="shared" si="14"/>
        <v>0</v>
      </c>
      <c r="K83" s="849">
        <f t="shared" si="14"/>
        <v>0</v>
      </c>
      <c r="L83" s="849">
        <f t="shared" si="14"/>
        <v>0</v>
      </c>
      <c r="M83" s="850">
        <f t="shared" si="14"/>
        <v>0</v>
      </c>
    </row>
    <row r="84" spans="1:13">
      <c r="A84" s="823"/>
      <c r="B84" s="378" t="s">
        <v>697</v>
      </c>
      <c r="C84" s="838" t="s">
        <v>577</v>
      </c>
      <c r="H84" s="387"/>
      <c r="I84" s="387"/>
      <c r="J84" s="387"/>
      <c r="K84" s="387"/>
      <c r="L84" s="387"/>
      <c r="M84" s="847"/>
    </row>
    <row r="85" spans="1:13">
      <c r="A85" s="823"/>
      <c r="B85" s="841" t="s">
        <v>578</v>
      </c>
      <c r="C85" s="842" t="s">
        <v>512</v>
      </c>
      <c r="H85" s="387"/>
      <c r="I85" s="387"/>
      <c r="J85" s="387"/>
      <c r="K85" s="387"/>
      <c r="L85" s="387"/>
      <c r="M85" s="847"/>
    </row>
    <row r="86" spans="1:13">
      <c r="A86" s="823"/>
      <c r="B86" s="841" t="s">
        <v>579</v>
      </c>
      <c r="C86" s="842" t="s">
        <v>516</v>
      </c>
      <c r="H86" s="387"/>
      <c r="I86" s="387"/>
      <c r="J86" s="387"/>
      <c r="K86" s="387"/>
      <c r="L86" s="387"/>
      <c r="M86" s="847"/>
    </row>
    <row r="87" spans="1:13">
      <c r="A87" s="823"/>
      <c r="B87" s="841" t="s">
        <v>580</v>
      </c>
      <c r="C87" s="843" t="s">
        <v>2501</v>
      </c>
      <c r="H87" s="849">
        <f t="shared" ref="H87:M87" si="15">SUM(H85:H86)</f>
        <v>0</v>
      </c>
      <c r="I87" s="849">
        <f t="shared" si="15"/>
        <v>0</v>
      </c>
      <c r="J87" s="849">
        <f t="shared" si="15"/>
        <v>0</v>
      </c>
      <c r="K87" s="849">
        <f t="shared" si="15"/>
        <v>0</v>
      </c>
      <c r="L87" s="849">
        <f t="shared" si="15"/>
        <v>0</v>
      </c>
      <c r="M87" s="850">
        <f t="shared" si="15"/>
        <v>0</v>
      </c>
    </row>
    <row r="88" spans="1:13">
      <c r="A88" s="823"/>
      <c r="B88" s="378" t="s">
        <v>698</v>
      </c>
      <c r="C88" s="842" t="s">
        <v>2501</v>
      </c>
      <c r="H88" s="849">
        <f t="shared" ref="H88:M88" si="16">H87+H83+H79+H75+H71+H67</f>
        <v>0</v>
      </c>
      <c r="I88" s="849">
        <f t="shared" si="16"/>
        <v>0</v>
      </c>
      <c r="J88" s="849">
        <f t="shared" si="16"/>
        <v>0</v>
      </c>
      <c r="K88" s="849">
        <f t="shared" si="16"/>
        <v>0</v>
      </c>
      <c r="L88" s="849">
        <f t="shared" si="16"/>
        <v>0</v>
      </c>
      <c r="M88" s="850">
        <f t="shared" si="16"/>
        <v>0</v>
      </c>
    </row>
    <row r="89" spans="1:13">
      <c r="A89" s="823"/>
      <c r="B89" s="378" t="s">
        <v>699</v>
      </c>
      <c r="H89" s="387"/>
      <c r="I89" s="387"/>
      <c r="J89" s="387"/>
      <c r="K89" s="387"/>
      <c r="L89" s="387"/>
      <c r="M89" s="847"/>
    </row>
    <row r="90" spans="1:13" ht="15.75" thickBot="1">
      <c r="A90" s="823"/>
      <c r="B90" s="853" t="s">
        <v>700</v>
      </c>
      <c r="C90" s="366" t="s">
        <v>581</v>
      </c>
      <c r="D90" s="366"/>
      <c r="E90" s="366"/>
      <c r="F90" s="366"/>
      <c r="G90" s="741"/>
      <c r="H90" s="854">
        <f t="shared" ref="H90:M90" si="17">H88+H61+H28</f>
        <v>0</v>
      </c>
      <c r="I90" s="854">
        <f t="shared" si="17"/>
        <v>0</v>
      </c>
      <c r="J90" s="854">
        <f t="shared" si="17"/>
        <v>0</v>
      </c>
      <c r="K90" s="854">
        <f t="shared" si="17"/>
        <v>0</v>
      </c>
      <c r="L90" s="854">
        <f t="shared" si="17"/>
        <v>0</v>
      </c>
      <c r="M90" s="855">
        <f t="shared" si="17"/>
        <v>0</v>
      </c>
    </row>
    <row r="91" spans="1:13" ht="15.75" thickTop="1">
      <c r="A91" s="823"/>
      <c r="B91" s="856"/>
      <c r="H91" s="857"/>
      <c r="I91" s="857"/>
      <c r="J91" s="857"/>
      <c r="K91" s="857"/>
      <c r="L91" s="857"/>
      <c r="M91" s="858"/>
    </row>
    <row r="92" spans="1:13" ht="15.75" thickBot="1">
      <c r="A92" s="859"/>
      <c r="B92" s="860"/>
      <c r="C92" s="861"/>
      <c r="D92" s="861"/>
      <c r="E92" s="861"/>
      <c r="F92" s="861"/>
      <c r="G92" s="861"/>
      <c r="H92" s="861"/>
      <c r="I92" s="861"/>
      <c r="J92" s="861"/>
      <c r="K92" s="861"/>
      <c r="L92" s="861"/>
      <c r="M92" s="862"/>
    </row>
    <row r="94" spans="1:13">
      <c r="M94" s="376" t="s">
        <v>582</v>
      </c>
    </row>
    <row r="95" spans="1:13">
      <c r="M95" s="700"/>
    </row>
    <row r="98" spans="3:6" ht="15.75">
      <c r="C98" s="396"/>
      <c r="D98" s="396"/>
      <c r="E98" s="396"/>
      <c r="F98" s="397"/>
    </row>
    <row r="173" spans="15:17">
      <c r="O173" s="367" t="s">
        <v>492</v>
      </c>
      <c r="P173" s="367" t="s">
        <v>492</v>
      </c>
      <c r="Q173" s="367" t="s">
        <v>492</v>
      </c>
    </row>
  </sheetData>
  <mergeCells count="1">
    <mergeCell ref="C12:I12"/>
  </mergeCells>
  <phoneticPr fontId="14" type="noConversion"/>
  <pageMargins left="0.5" right="0.5" top="0.5" bottom="0.55000000000000004" header="0.5" footer="0.5"/>
  <pageSetup scale="47"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transitionEntry="1">
    <pageSetUpPr fitToPage="1"/>
  </sheetPr>
  <dimension ref="A2:Q145"/>
  <sheetViews>
    <sheetView defaultGridColor="0" colorId="22" zoomScale="87" zoomScaleNormal="87" workbookViewId="0">
      <selection activeCell="J21" sqref="J21"/>
    </sheetView>
  </sheetViews>
  <sheetFormatPr defaultColWidth="9.77734375" defaultRowHeight="15"/>
  <cols>
    <col min="1" max="1" width="1.77734375" style="367" customWidth="1"/>
    <col min="2" max="2" width="4.77734375" style="367" customWidth="1"/>
    <col min="3" max="3" width="35.77734375" style="367" customWidth="1"/>
    <col min="4" max="4" width="2.77734375" style="367" customWidth="1"/>
    <col min="5" max="5" width="3.77734375" style="367" customWidth="1"/>
    <col min="6" max="6" width="10.77734375" style="367" customWidth="1"/>
    <col min="7" max="7" width="7.77734375" style="367" customWidth="1"/>
    <col min="8" max="13" width="15.6640625" style="367" customWidth="1"/>
    <col min="14" max="14" width="1.77734375" style="367" customWidth="1"/>
    <col min="15" max="16384" width="9.77734375" style="367"/>
  </cols>
  <sheetData>
    <row r="2" spans="1:13" ht="15.75" thickBot="1"/>
    <row r="3" spans="1:13" ht="19.899999999999999" customHeight="1">
      <c r="A3" s="818" t="s">
        <v>1786</v>
      </c>
      <c r="B3" s="819"/>
      <c r="C3" s="819"/>
      <c r="D3" s="820" t="s">
        <v>495</v>
      </c>
      <c r="E3" s="819"/>
      <c r="F3" s="819"/>
      <c r="G3" s="819"/>
      <c r="H3" s="821" t="s">
        <v>496</v>
      </c>
      <c r="I3" s="819"/>
      <c r="J3" s="819"/>
      <c r="K3" s="819"/>
      <c r="L3" s="819" t="s">
        <v>497</v>
      </c>
      <c r="M3" s="822"/>
    </row>
    <row r="4" spans="1:13">
      <c r="A4" s="823"/>
      <c r="B4" t="str">
        <f>'pg. 1'!$D$10</f>
        <v>[Utility Name]</v>
      </c>
      <c r="D4" s="368" t="s">
        <v>2204</v>
      </c>
      <c r="E4" s="370"/>
      <c r="F4" s="367" t="s">
        <v>2205</v>
      </c>
      <c r="H4" s="933" t="str">
        <f>'pg. 1'!$O$31</f>
        <v>03/30/2025</v>
      </c>
      <c r="M4" s="824"/>
    </row>
    <row r="5" spans="1:13">
      <c r="A5" s="825"/>
      <c r="B5" s="366"/>
      <c r="C5" s="366"/>
      <c r="D5" s="371" t="s">
        <v>2206</v>
      </c>
      <c r="E5" s="366"/>
      <c r="F5" s="366" t="s">
        <v>2207</v>
      </c>
      <c r="G5" s="366"/>
      <c r="H5" s="372"/>
      <c r="I5" s="373"/>
      <c r="J5" s="373"/>
      <c r="K5" s="373"/>
      <c r="L5" s="938" t="str">
        <f>'pg. 1'!$M$10</f>
        <v xml:space="preserve">   December 31, 2024</v>
      </c>
      <c r="M5" s="826"/>
    </row>
    <row r="6" spans="1:13">
      <c r="A6" s="823"/>
      <c r="M6" s="824"/>
    </row>
    <row r="7" spans="1:13">
      <c r="A7" s="823"/>
      <c r="B7" s="367" t="s">
        <v>500</v>
      </c>
      <c r="C7" s="374"/>
      <c r="D7" s="374"/>
      <c r="E7" s="374"/>
      <c r="F7" s="374"/>
      <c r="G7" s="374"/>
      <c r="H7" s="374"/>
      <c r="I7" s="374"/>
      <c r="J7" s="374"/>
      <c r="K7" s="374"/>
      <c r="L7" s="374"/>
      <c r="M7" s="827"/>
    </row>
    <row r="8" spans="1:13">
      <c r="A8" s="825"/>
      <c r="B8" s="366"/>
      <c r="C8" s="366"/>
      <c r="D8" s="366"/>
      <c r="E8" s="366"/>
      <c r="F8" s="366"/>
      <c r="G8" s="366"/>
      <c r="H8" s="366"/>
      <c r="I8" s="366"/>
      <c r="J8" s="366"/>
      <c r="K8" s="366"/>
      <c r="L8" s="366"/>
      <c r="M8" s="826"/>
    </row>
    <row r="9" spans="1:13">
      <c r="A9" s="823"/>
      <c r="M9" s="824"/>
    </row>
    <row r="10" spans="1:13">
      <c r="A10" s="823"/>
      <c r="B10" s="375">
        <v>1</v>
      </c>
      <c r="C10" s="367" t="s">
        <v>501</v>
      </c>
      <c r="M10" s="824"/>
    </row>
    <row r="11" spans="1:13">
      <c r="A11" s="823"/>
      <c r="M11" s="824"/>
    </row>
    <row r="12" spans="1:13" ht="31.5" customHeight="1">
      <c r="A12" s="823"/>
      <c r="B12" s="828">
        <v>2</v>
      </c>
      <c r="C12" s="958" t="s">
        <v>502</v>
      </c>
      <c r="D12" s="958"/>
      <c r="E12" s="958"/>
      <c r="F12" s="958"/>
      <c r="G12" s="958"/>
      <c r="H12" s="958"/>
      <c r="I12" s="958"/>
      <c r="M12" s="824"/>
    </row>
    <row r="13" spans="1:13">
      <c r="A13" s="825"/>
      <c r="B13" s="366"/>
      <c r="C13" s="366"/>
      <c r="D13" s="366"/>
      <c r="E13" s="366"/>
      <c r="F13" s="366"/>
      <c r="G13" s="366"/>
      <c r="H13" s="366"/>
      <c r="I13" s="366"/>
      <c r="J13" s="366"/>
      <c r="K13" s="366"/>
      <c r="L13" s="366"/>
      <c r="M13" s="826"/>
    </row>
    <row r="14" spans="1:13" ht="45">
      <c r="A14" s="823"/>
      <c r="B14" s="829" t="s">
        <v>503</v>
      </c>
      <c r="H14" s="379" t="s">
        <v>504</v>
      </c>
      <c r="I14" s="733" t="s">
        <v>505</v>
      </c>
      <c r="J14" s="830" t="s">
        <v>506</v>
      </c>
      <c r="K14" s="928" t="s">
        <v>2705</v>
      </c>
      <c r="L14" s="929" t="s">
        <v>2704</v>
      </c>
      <c r="M14" s="831" t="s">
        <v>507</v>
      </c>
    </row>
    <row r="15" spans="1:13">
      <c r="A15" s="832"/>
      <c r="B15" s="381"/>
      <c r="C15" s="382" t="s">
        <v>739</v>
      </c>
      <c r="D15" s="382"/>
      <c r="E15" s="382"/>
      <c r="F15" s="382"/>
      <c r="G15" s="382"/>
      <c r="H15" s="383" t="s">
        <v>2508</v>
      </c>
      <c r="I15" s="384" t="s">
        <v>675</v>
      </c>
      <c r="J15" s="739" t="s">
        <v>741</v>
      </c>
      <c r="K15" s="833" t="s">
        <v>2507</v>
      </c>
      <c r="L15" s="834" t="s">
        <v>1580</v>
      </c>
      <c r="M15" s="835" t="s">
        <v>1581</v>
      </c>
    </row>
    <row r="16" spans="1:13">
      <c r="A16" s="823"/>
      <c r="B16" s="378" t="s">
        <v>676</v>
      </c>
      <c r="C16" s="370" t="s">
        <v>508</v>
      </c>
      <c r="H16" s="368"/>
      <c r="I16" s="368"/>
      <c r="J16" s="368"/>
      <c r="K16" s="369"/>
      <c r="L16" s="369"/>
      <c r="M16" s="824"/>
    </row>
    <row r="17" spans="1:13">
      <c r="A17" s="823"/>
      <c r="B17" s="378" t="s">
        <v>677</v>
      </c>
      <c r="C17" s="367" t="s">
        <v>509</v>
      </c>
      <c r="H17" s="385"/>
      <c r="I17" s="385"/>
      <c r="J17" s="385"/>
      <c r="K17" s="836"/>
      <c r="L17" s="836"/>
      <c r="M17" s="837"/>
    </row>
    <row r="18" spans="1:13">
      <c r="A18" s="823"/>
      <c r="B18" s="841" t="s">
        <v>511</v>
      </c>
      <c r="C18" s="842" t="s">
        <v>512</v>
      </c>
      <c r="H18" s="386"/>
      <c r="I18" s="386"/>
      <c r="J18" s="386"/>
      <c r="K18" s="839"/>
      <c r="L18" s="839"/>
      <c r="M18" s="840"/>
    </row>
    <row r="19" spans="1:13">
      <c r="A19" s="823"/>
      <c r="B19" s="841" t="s">
        <v>513</v>
      </c>
      <c r="C19" s="842" t="s">
        <v>583</v>
      </c>
      <c r="H19" s="386"/>
      <c r="I19" s="386"/>
      <c r="J19" s="386"/>
      <c r="K19" s="839"/>
      <c r="L19" s="839"/>
      <c r="M19" s="840"/>
    </row>
    <row r="20" spans="1:13">
      <c r="A20" s="823"/>
      <c r="B20" s="841" t="s">
        <v>515</v>
      </c>
      <c r="C20" s="842" t="s">
        <v>584</v>
      </c>
      <c r="H20" s="386"/>
      <c r="I20" s="386"/>
      <c r="J20" s="386"/>
      <c r="K20" s="839"/>
      <c r="L20" s="839"/>
      <c r="M20" s="840"/>
    </row>
    <row r="21" spans="1:13">
      <c r="A21" s="823"/>
      <c r="B21" s="841" t="s">
        <v>517</v>
      </c>
      <c r="C21" s="843" t="s">
        <v>523</v>
      </c>
      <c r="H21" s="844">
        <f t="shared" ref="H21:M21" si="0">SUM(H18:H20)</f>
        <v>0</v>
      </c>
      <c r="I21" s="844">
        <f t="shared" si="0"/>
        <v>0</v>
      </c>
      <c r="J21" s="844">
        <f t="shared" si="0"/>
        <v>0</v>
      </c>
      <c r="K21" s="844">
        <f t="shared" si="0"/>
        <v>0</v>
      </c>
      <c r="L21" s="844">
        <f t="shared" si="0"/>
        <v>0</v>
      </c>
      <c r="M21" s="845">
        <f t="shared" si="0"/>
        <v>0</v>
      </c>
    </row>
    <row r="22" spans="1:13">
      <c r="A22" s="823"/>
      <c r="B22" s="378" t="s">
        <v>679</v>
      </c>
      <c r="C22" s="838"/>
      <c r="H22" s="387"/>
      <c r="I22" s="387"/>
      <c r="J22" s="387"/>
      <c r="K22" s="846"/>
      <c r="L22" s="846"/>
      <c r="M22" s="847"/>
    </row>
    <row r="23" spans="1:13">
      <c r="A23" s="823"/>
      <c r="B23" s="841" t="s">
        <v>680</v>
      </c>
      <c r="C23" s="863" t="s">
        <v>585</v>
      </c>
      <c r="H23" s="387"/>
      <c r="I23" s="387"/>
      <c r="J23" s="387"/>
      <c r="K23" s="846"/>
      <c r="L23" s="846"/>
      <c r="M23" s="847"/>
    </row>
    <row r="24" spans="1:13">
      <c r="A24" s="823"/>
      <c r="B24" s="841" t="s">
        <v>681</v>
      </c>
      <c r="C24" s="842" t="s">
        <v>586</v>
      </c>
      <c r="H24" s="387"/>
      <c r="I24" s="387"/>
      <c r="J24" s="387"/>
      <c r="K24" s="846"/>
      <c r="L24" s="846"/>
      <c r="M24" s="847"/>
    </row>
    <row r="25" spans="1:13">
      <c r="A25" s="823"/>
      <c r="B25" s="841" t="s">
        <v>587</v>
      </c>
      <c r="C25" s="843" t="s">
        <v>512</v>
      </c>
      <c r="H25" s="387"/>
      <c r="I25" s="387"/>
      <c r="J25" s="387"/>
      <c r="K25" s="846"/>
      <c r="L25" s="846"/>
      <c r="M25" s="847"/>
    </row>
    <row r="26" spans="1:13">
      <c r="A26" s="823"/>
      <c r="B26" s="841" t="s">
        <v>588</v>
      </c>
      <c r="C26" s="843" t="s">
        <v>583</v>
      </c>
      <c r="H26" s="839"/>
      <c r="I26" s="839"/>
      <c r="J26" s="839"/>
      <c r="K26" s="839"/>
      <c r="L26" s="839"/>
      <c r="M26" s="851"/>
    </row>
    <row r="27" spans="1:13">
      <c r="A27" s="823"/>
      <c r="B27" s="841" t="s">
        <v>589</v>
      </c>
      <c r="C27" s="843" t="s">
        <v>584</v>
      </c>
      <c r="H27" s="846"/>
      <c r="I27" s="846"/>
      <c r="J27" s="846"/>
      <c r="K27" s="846"/>
      <c r="L27" s="846"/>
      <c r="M27" s="847"/>
    </row>
    <row r="28" spans="1:13">
      <c r="A28" s="823"/>
      <c r="B28" s="841" t="s">
        <v>590</v>
      </c>
      <c r="C28" s="852" t="s">
        <v>591</v>
      </c>
      <c r="H28" s="849">
        <f t="shared" ref="H28:M28" si="1">SUM(H25:H27)</f>
        <v>0</v>
      </c>
      <c r="I28" s="849">
        <f t="shared" si="1"/>
        <v>0</v>
      </c>
      <c r="J28" s="849">
        <f t="shared" si="1"/>
        <v>0</v>
      </c>
      <c r="K28" s="849">
        <f t="shared" si="1"/>
        <v>0</v>
      </c>
      <c r="L28" s="849">
        <f t="shared" si="1"/>
        <v>0</v>
      </c>
      <c r="M28" s="850">
        <f t="shared" si="1"/>
        <v>0</v>
      </c>
    </row>
    <row r="29" spans="1:13">
      <c r="A29" s="823"/>
      <c r="B29" s="378" t="s">
        <v>682</v>
      </c>
      <c r="C29" s="367" t="s">
        <v>592</v>
      </c>
      <c r="H29" s="387"/>
      <c r="I29" s="387"/>
      <c r="J29" s="387"/>
      <c r="K29" s="387"/>
      <c r="L29" s="387"/>
      <c r="M29" s="847"/>
    </row>
    <row r="30" spans="1:13">
      <c r="A30" s="823"/>
      <c r="B30" s="378" t="s">
        <v>683</v>
      </c>
      <c r="C30" s="842" t="s">
        <v>593</v>
      </c>
      <c r="H30" s="386"/>
      <c r="I30" s="386"/>
      <c r="J30" s="386"/>
      <c r="K30" s="386"/>
      <c r="L30" s="386"/>
      <c r="M30" s="851"/>
    </row>
    <row r="31" spans="1:13">
      <c r="A31" s="823"/>
      <c r="B31" s="841" t="s">
        <v>526</v>
      </c>
      <c r="C31" s="843" t="s">
        <v>512</v>
      </c>
      <c r="H31" s="386"/>
      <c r="I31" s="386"/>
      <c r="J31" s="386"/>
      <c r="K31" s="386"/>
      <c r="L31" s="386"/>
      <c r="M31" s="851"/>
    </row>
    <row r="32" spans="1:13">
      <c r="A32" s="823"/>
      <c r="B32" s="841" t="s">
        <v>527</v>
      </c>
      <c r="C32" s="843" t="s">
        <v>583</v>
      </c>
      <c r="H32" s="386"/>
      <c r="I32" s="386"/>
      <c r="J32" s="386"/>
      <c r="K32" s="386"/>
      <c r="L32" s="386"/>
      <c r="M32" s="851"/>
    </row>
    <row r="33" spans="1:16">
      <c r="A33" s="823"/>
      <c r="B33" s="841" t="s">
        <v>528</v>
      </c>
      <c r="C33" s="843" t="s">
        <v>584</v>
      </c>
      <c r="H33" s="386"/>
      <c r="I33" s="386"/>
      <c r="J33" s="386"/>
      <c r="K33" s="386"/>
      <c r="L33" s="386"/>
      <c r="M33" s="851"/>
    </row>
    <row r="34" spans="1:16">
      <c r="A34" s="823"/>
      <c r="B34" s="841" t="s">
        <v>529</v>
      </c>
      <c r="C34" s="852" t="s">
        <v>591</v>
      </c>
      <c r="H34" s="844">
        <f t="shared" ref="H34:M34" si="2">SUM(H31:H33)</f>
        <v>0</v>
      </c>
      <c r="I34" s="844">
        <f t="shared" si="2"/>
        <v>0</v>
      </c>
      <c r="J34" s="844">
        <f t="shared" si="2"/>
        <v>0</v>
      </c>
      <c r="K34" s="844">
        <f t="shared" si="2"/>
        <v>0</v>
      </c>
      <c r="L34" s="844">
        <f t="shared" si="2"/>
        <v>0</v>
      </c>
      <c r="M34" s="845">
        <f t="shared" si="2"/>
        <v>0</v>
      </c>
    </row>
    <row r="35" spans="1:16">
      <c r="A35" s="823"/>
      <c r="B35" s="378" t="s">
        <v>689</v>
      </c>
      <c r="C35" s="852" t="s">
        <v>594</v>
      </c>
      <c r="H35" s="844">
        <f t="shared" ref="H35:M35" si="3">H34+H28</f>
        <v>0</v>
      </c>
      <c r="I35" s="844">
        <f t="shared" si="3"/>
        <v>0</v>
      </c>
      <c r="J35" s="844">
        <f t="shared" si="3"/>
        <v>0</v>
      </c>
      <c r="K35" s="844">
        <f t="shared" si="3"/>
        <v>0</v>
      </c>
      <c r="L35" s="844">
        <f t="shared" si="3"/>
        <v>0</v>
      </c>
      <c r="M35" s="845">
        <f t="shared" si="3"/>
        <v>0</v>
      </c>
    </row>
    <row r="36" spans="1:16">
      <c r="A36" s="823"/>
      <c r="B36" s="378" t="s">
        <v>690</v>
      </c>
      <c r="C36" s="864" t="s">
        <v>595</v>
      </c>
      <c r="H36" s="849">
        <f t="shared" ref="H36:M36" si="4">H35+H21</f>
        <v>0</v>
      </c>
      <c r="I36" s="849">
        <f t="shared" si="4"/>
        <v>0</v>
      </c>
      <c r="J36" s="849">
        <f t="shared" si="4"/>
        <v>0</v>
      </c>
      <c r="K36" s="849">
        <f t="shared" si="4"/>
        <v>0</v>
      </c>
      <c r="L36" s="849">
        <f t="shared" si="4"/>
        <v>0</v>
      </c>
      <c r="M36" s="850">
        <f t="shared" si="4"/>
        <v>0</v>
      </c>
    </row>
    <row r="37" spans="1:16">
      <c r="A37" s="823"/>
      <c r="B37" s="378" t="s">
        <v>691</v>
      </c>
      <c r="C37" s="863" t="s">
        <v>596</v>
      </c>
      <c r="H37" s="387"/>
      <c r="I37" s="387"/>
      <c r="J37" s="387"/>
      <c r="K37" s="387"/>
      <c r="L37" s="387"/>
      <c r="M37" s="847"/>
    </row>
    <row r="38" spans="1:16" ht="15.75">
      <c r="A38" s="823"/>
      <c r="B38" s="378" t="s">
        <v>692</v>
      </c>
      <c r="C38" s="842" t="s">
        <v>597</v>
      </c>
      <c r="H38" s="387"/>
      <c r="I38" s="387"/>
      <c r="J38" s="387"/>
      <c r="K38" s="387"/>
      <c r="L38" s="387"/>
      <c r="M38" s="847"/>
      <c r="P38" s="390"/>
    </row>
    <row r="39" spans="1:16" ht="15.75">
      <c r="A39" s="823"/>
      <c r="B39" s="841" t="s">
        <v>558</v>
      </c>
      <c r="C39" s="843" t="s">
        <v>512</v>
      </c>
      <c r="H39" s="387"/>
      <c r="I39" s="387"/>
      <c r="J39" s="387"/>
      <c r="K39" s="387"/>
      <c r="L39" s="387"/>
      <c r="M39" s="847"/>
      <c r="P39" s="390"/>
    </row>
    <row r="40" spans="1:16" ht="15.75">
      <c r="A40" s="823"/>
      <c r="B40" s="841" t="s">
        <v>560</v>
      </c>
      <c r="C40" s="843" t="s">
        <v>584</v>
      </c>
      <c r="H40" s="846"/>
      <c r="I40" s="846"/>
      <c r="J40" s="846"/>
      <c r="K40" s="846"/>
      <c r="L40" s="846"/>
      <c r="M40" s="847"/>
      <c r="P40" s="390"/>
    </row>
    <row r="41" spans="1:16" ht="15.75">
      <c r="A41" s="823"/>
      <c r="B41" s="378" t="s">
        <v>693</v>
      </c>
      <c r="C41" s="852" t="s">
        <v>591</v>
      </c>
      <c r="H41" s="849">
        <f t="shared" ref="H41:M41" si="5">SUM(H39:H40)</f>
        <v>0</v>
      </c>
      <c r="I41" s="849">
        <f t="shared" si="5"/>
        <v>0</v>
      </c>
      <c r="J41" s="849">
        <f t="shared" si="5"/>
        <v>0</v>
      </c>
      <c r="K41" s="849">
        <f t="shared" si="5"/>
        <v>0</v>
      </c>
      <c r="L41" s="849">
        <f t="shared" si="5"/>
        <v>0</v>
      </c>
      <c r="M41" s="850">
        <f t="shared" si="5"/>
        <v>0</v>
      </c>
      <c r="P41" s="390"/>
    </row>
    <row r="42" spans="1:16" ht="15.75">
      <c r="A42" s="823"/>
      <c r="B42" s="841" t="s">
        <v>562</v>
      </c>
      <c r="C42" s="367" t="s">
        <v>598</v>
      </c>
      <c r="H42" s="387"/>
      <c r="I42" s="387"/>
      <c r="J42" s="387"/>
      <c r="K42" s="387"/>
      <c r="L42" s="387"/>
      <c r="M42" s="847"/>
      <c r="P42" s="390"/>
    </row>
    <row r="43" spans="1:16" ht="15.75">
      <c r="A43" s="823"/>
      <c r="B43" s="841" t="s">
        <v>563</v>
      </c>
      <c r="C43" s="842" t="s">
        <v>599</v>
      </c>
      <c r="H43" s="387"/>
      <c r="I43" s="387"/>
      <c r="J43" s="387"/>
      <c r="K43" s="387"/>
      <c r="L43" s="387"/>
      <c r="M43" s="847"/>
      <c r="P43" s="390"/>
    </row>
    <row r="44" spans="1:16" ht="15.75">
      <c r="A44" s="823"/>
      <c r="B44" s="841" t="s">
        <v>564</v>
      </c>
      <c r="C44" s="843" t="s">
        <v>512</v>
      </c>
      <c r="H44" s="846"/>
      <c r="I44" s="846"/>
      <c r="J44" s="846"/>
      <c r="K44" s="846"/>
      <c r="L44" s="846"/>
      <c r="M44" s="847"/>
      <c r="P44" s="390"/>
    </row>
    <row r="45" spans="1:16" ht="15.75">
      <c r="A45" s="823"/>
      <c r="B45" s="841" t="s">
        <v>566</v>
      </c>
      <c r="C45" s="843" t="s">
        <v>584</v>
      </c>
      <c r="H45" s="387"/>
      <c r="I45" s="387"/>
      <c r="J45" s="387"/>
      <c r="K45" s="387"/>
      <c r="L45" s="387"/>
      <c r="M45" s="847"/>
      <c r="P45" s="390"/>
    </row>
    <row r="46" spans="1:16" ht="15.75">
      <c r="A46" s="823"/>
      <c r="B46" s="841" t="s">
        <v>567</v>
      </c>
      <c r="C46" s="852" t="s">
        <v>591</v>
      </c>
      <c r="H46" s="849">
        <f t="shared" ref="H46:M46" si="6">SUM(H44:H45)</f>
        <v>0</v>
      </c>
      <c r="I46" s="849">
        <f t="shared" si="6"/>
        <v>0</v>
      </c>
      <c r="J46" s="849">
        <f t="shared" si="6"/>
        <v>0</v>
      </c>
      <c r="K46" s="849">
        <f t="shared" si="6"/>
        <v>0</v>
      </c>
      <c r="L46" s="849">
        <f t="shared" si="6"/>
        <v>0</v>
      </c>
      <c r="M46" s="850">
        <f t="shared" si="6"/>
        <v>0</v>
      </c>
      <c r="P46" s="390"/>
    </row>
    <row r="47" spans="1:16" ht="15.75">
      <c r="A47" s="823"/>
      <c r="B47" s="841" t="s">
        <v>568</v>
      </c>
      <c r="C47" s="852" t="s">
        <v>600</v>
      </c>
      <c r="H47" s="849">
        <f t="shared" ref="H47:M47" si="7">H46+H41</f>
        <v>0</v>
      </c>
      <c r="I47" s="849">
        <f t="shared" si="7"/>
        <v>0</v>
      </c>
      <c r="J47" s="849">
        <f t="shared" si="7"/>
        <v>0</v>
      </c>
      <c r="K47" s="849">
        <f t="shared" si="7"/>
        <v>0</v>
      </c>
      <c r="L47" s="849">
        <f t="shared" si="7"/>
        <v>0</v>
      </c>
      <c r="M47" s="850">
        <f t="shared" si="7"/>
        <v>0</v>
      </c>
      <c r="P47" s="390"/>
    </row>
    <row r="48" spans="1:16" ht="15.75">
      <c r="A48" s="823"/>
      <c r="B48" s="378" t="s">
        <v>695</v>
      </c>
      <c r="C48" s="864"/>
      <c r="H48" s="387"/>
      <c r="I48" s="387"/>
      <c r="J48" s="387"/>
      <c r="K48" s="387"/>
      <c r="L48" s="387"/>
      <c r="M48" s="847"/>
      <c r="P48" s="390"/>
    </row>
    <row r="49" spans="1:16" ht="15.75">
      <c r="A49" s="823"/>
      <c r="B49" s="841" t="s">
        <v>570</v>
      </c>
      <c r="C49" s="367" t="s">
        <v>601</v>
      </c>
      <c r="H49" s="387"/>
      <c r="I49" s="387"/>
      <c r="J49" s="387"/>
      <c r="K49" s="387"/>
      <c r="L49" s="387"/>
      <c r="M49" s="847"/>
      <c r="P49" s="390"/>
    </row>
    <row r="50" spans="1:16" ht="15.75">
      <c r="A50" s="823"/>
      <c r="B50" s="841" t="s">
        <v>571</v>
      </c>
      <c r="C50" s="842" t="s">
        <v>512</v>
      </c>
      <c r="H50" s="387"/>
      <c r="I50" s="387"/>
      <c r="J50" s="387"/>
      <c r="K50" s="387"/>
      <c r="L50" s="387"/>
      <c r="M50" s="847"/>
      <c r="P50" s="390"/>
    </row>
    <row r="51" spans="1:16" ht="15.75">
      <c r="A51" s="823"/>
      <c r="B51" s="841" t="s">
        <v>572</v>
      </c>
      <c r="C51" s="842" t="s">
        <v>583</v>
      </c>
      <c r="H51" s="846"/>
      <c r="I51" s="846"/>
      <c r="J51" s="846"/>
      <c r="K51" s="846"/>
      <c r="L51" s="846"/>
      <c r="M51" s="847"/>
      <c r="P51" s="390"/>
    </row>
    <row r="52" spans="1:16">
      <c r="A52" s="823"/>
      <c r="B52" s="378" t="s">
        <v>696</v>
      </c>
      <c r="C52" s="842" t="s">
        <v>602</v>
      </c>
      <c r="H52" s="387"/>
      <c r="I52" s="387"/>
      <c r="J52" s="387"/>
      <c r="K52" s="387"/>
      <c r="L52" s="387"/>
      <c r="M52" s="847"/>
    </row>
    <row r="53" spans="1:16">
      <c r="A53" s="823"/>
      <c r="B53" s="841" t="s">
        <v>574</v>
      </c>
      <c r="C53" s="848" t="s">
        <v>603</v>
      </c>
      <c r="H53" s="849">
        <f t="shared" ref="H53:M53" si="8">SUM(H50:H52)</f>
        <v>0</v>
      </c>
      <c r="I53" s="849">
        <f t="shared" si="8"/>
        <v>0</v>
      </c>
      <c r="J53" s="849">
        <f t="shared" si="8"/>
        <v>0</v>
      </c>
      <c r="K53" s="849">
        <f t="shared" si="8"/>
        <v>0</v>
      </c>
      <c r="L53" s="849">
        <f t="shared" si="8"/>
        <v>0</v>
      </c>
      <c r="M53" s="850">
        <f t="shared" si="8"/>
        <v>0</v>
      </c>
    </row>
    <row r="54" spans="1:16">
      <c r="A54" s="823"/>
      <c r="B54" s="841" t="s">
        <v>575</v>
      </c>
      <c r="C54" s="843"/>
      <c r="H54" s="387"/>
      <c r="I54" s="387"/>
      <c r="J54" s="387"/>
      <c r="K54" s="387"/>
      <c r="L54" s="387"/>
      <c r="M54" s="847"/>
    </row>
    <row r="55" spans="1:16">
      <c r="A55" s="823"/>
      <c r="B55" s="841" t="s">
        <v>576</v>
      </c>
      <c r="C55" s="367" t="s">
        <v>604</v>
      </c>
      <c r="H55" s="846"/>
      <c r="I55" s="846"/>
      <c r="J55" s="846"/>
      <c r="K55" s="846"/>
      <c r="L55" s="846"/>
      <c r="M55" s="847"/>
    </row>
    <row r="56" spans="1:16">
      <c r="A56" s="823"/>
      <c r="B56" s="378" t="s">
        <v>697</v>
      </c>
      <c r="C56" s="842" t="s">
        <v>512</v>
      </c>
      <c r="H56" s="387"/>
      <c r="I56" s="387"/>
      <c r="J56" s="387"/>
      <c r="K56" s="387"/>
      <c r="L56" s="387"/>
      <c r="M56" s="847"/>
    </row>
    <row r="57" spans="1:16">
      <c r="A57" s="823"/>
      <c r="B57" s="841" t="s">
        <v>578</v>
      </c>
      <c r="C57" s="842" t="s">
        <v>583</v>
      </c>
      <c r="H57" s="387"/>
      <c r="I57" s="387"/>
      <c r="J57" s="387"/>
      <c r="K57" s="387"/>
      <c r="L57" s="387"/>
      <c r="M57" s="847"/>
    </row>
    <row r="58" spans="1:16">
      <c r="A58" s="823"/>
      <c r="B58" s="841" t="s">
        <v>579</v>
      </c>
      <c r="C58" s="842" t="s">
        <v>602</v>
      </c>
      <c r="H58" s="387"/>
      <c r="I58" s="387"/>
      <c r="J58" s="387"/>
      <c r="K58" s="387"/>
      <c r="L58" s="387"/>
      <c r="M58" s="847"/>
    </row>
    <row r="59" spans="1:16">
      <c r="A59" s="823"/>
      <c r="B59" s="841" t="s">
        <v>580</v>
      </c>
      <c r="C59" s="848" t="s">
        <v>605</v>
      </c>
      <c r="H59" s="849">
        <f t="shared" ref="H59:M59" si="9">SUM(H57:H58)</f>
        <v>0</v>
      </c>
      <c r="I59" s="849">
        <f t="shared" si="9"/>
        <v>0</v>
      </c>
      <c r="J59" s="849">
        <f t="shared" si="9"/>
        <v>0</v>
      </c>
      <c r="K59" s="849">
        <f t="shared" si="9"/>
        <v>0</v>
      </c>
      <c r="L59" s="849">
        <f t="shared" si="9"/>
        <v>0</v>
      </c>
      <c r="M59" s="850">
        <f t="shared" si="9"/>
        <v>0</v>
      </c>
    </row>
    <row r="60" spans="1:16">
      <c r="A60" s="823"/>
      <c r="B60" s="378" t="s">
        <v>698</v>
      </c>
      <c r="C60" s="842"/>
      <c r="H60" s="846"/>
      <c r="I60" s="846"/>
      <c r="J60" s="846"/>
      <c r="K60" s="846"/>
      <c r="L60" s="846"/>
      <c r="M60" s="847"/>
    </row>
    <row r="61" spans="1:16">
      <c r="A61" s="823"/>
      <c r="B61" s="378" t="s">
        <v>699</v>
      </c>
      <c r="H61" s="387"/>
      <c r="I61" s="387"/>
      <c r="J61" s="387"/>
      <c r="K61" s="387"/>
      <c r="L61" s="387"/>
      <c r="M61" s="847"/>
    </row>
    <row r="62" spans="1:16" ht="15.75" thickBot="1">
      <c r="A62" s="823"/>
      <c r="B62" s="853" t="s">
        <v>700</v>
      </c>
      <c r="C62" s="366" t="s">
        <v>581</v>
      </c>
      <c r="D62" s="366"/>
      <c r="E62" s="366"/>
      <c r="F62" s="366"/>
      <c r="G62" s="741"/>
      <c r="H62" s="854">
        <f>H59+H53+H47+H36</f>
        <v>0</v>
      </c>
      <c r="I62" s="854">
        <f t="shared" ref="I62:M62" si="10">I59+I53+I47+I36</f>
        <v>0</v>
      </c>
      <c r="J62" s="854">
        <f t="shared" si="10"/>
        <v>0</v>
      </c>
      <c r="K62" s="854">
        <f t="shared" si="10"/>
        <v>0</v>
      </c>
      <c r="L62" s="854">
        <f t="shared" si="10"/>
        <v>0</v>
      </c>
      <c r="M62" s="855">
        <f t="shared" si="10"/>
        <v>0</v>
      </c>
    </row>
    <row r="63" spans="1:16" ht="15.75" thickTop="1">
      <c r="A63" s="823"/>
      <c r="B63" s="856"/>
      <c r="H63" s="857"/>
      <c r="I63" s="857"/>
      <c r="J63" s="857"/>
      <c r="K63" s="857"/>
      <c r="L63" s="857"/>
      <c r="M63" s="858"/>
    </row>
    <row r="64" spans="1:16" ht="15.75" thickBot="1">
      <c r="A64" s="859"/>
      <c r="B64" s="860"/>
      <c r="C64" s="861"/>
      <c r="D64" s="861"/>
      <c r="E64" s="861"/>
      <c r="F64" s="861"/>
      <c r="G64" s="861"/>
      <c r="H64" s="861"/>
      <c r="I64" s="861"/>
      <c r="J64" s="861"/>
      <c r="K64" s="861"/>
      <c r="L64" s="861"/>
      <c r="M64" s="862"/>
    </row>
    <row r="66" spans="3:13">
      <c r="M66" s="376" t="s">
        <v>582</v>
      </c>
    </row>
    <row r="67" spans="3:13">
      <c r="M67" s="700"/>
    </row>
    <row r="70" spans="3:13" ht="15.75">
      <c r="C70" s="396"/>
      <c r="D70" s="396"/>
      <c r="E70" s="396"/>
      <c r="F70" s="397"/>
    </row>
    <row r="145" spans="15:17">
      <c r="O145" s="367" t="s">
        <v>492</v>
      </c>
      <c r="P145" s="367" t="s">
        <v>492</v>
      </c>
      <c r="Q145" s="367" t="s">
        <v>492</v>
      </c>
    </row>
  </sheetData>
  <mergeCells count="1">
    <mergeCell ref="C12:I12"/>
  </mergeCells>
  <phoneticPr fontId="14" type="noConversion"/>
  <pageMargins left="0.5" right="0.5" top="0.5" bottom="0.55000000000000004" header="0.5" footer="0.5"/>
  <pageSetup scale="47"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transitionEntry="1">
    <pageSetUpPr fitToPage="1"/>
  </sheetPr>
  <dimension ref="A2:Q147"/>
  <sheetViews>
    <sheetView defaultGridColor="0" colorId="22" zoomScale="87" zoomScaleNormal="87" workbookViewId="0">
      <selection activeCell="H64" sqref="H64"/>
    </sheetView>
  </sheetViews>
  <sheetFormatPr defaultColWidth="9.77734375" defaultRowHeight="15"/>
  <cols>
    <col min="1" max="1" width="1.77734375" style="367" customWidth="1"/>
    <col min="2" max="2" width="4.77734375" style="367" customWidth="1"/>
    <col min="3" max="3" width="35.77734375" style="367" customWidth="1"/>
    <col min="4" max="4" width="2.77734375" style="367" customWidth="1"/>
    <col min="5" max="5" width="3.77734375" style="367" customWidth="1"/>
    <col min="6" max="6" width="10.77734375" style="367" customWidth="1"/>
    <col min="7" max="7" width="7.77734375" style="367" customWidth="1"/>
    <col min="8" max="13" width="15.6640625" style="367" customWidth="1"/>
    <col min="14" max="14" width="1.77734375" style="367" customWidth="1"/>
    <col min="15" max="16384" width="9.77734375" style="367"/>
  </cols>
  <sheetData>
    <row r="2" spans="1:13" ht="15.75" thickBot="1"/>
    <row r="3" spans="1:13" ht="19.899999999999999" customHeight="1">
      <c r="A3" s="818" t="s">
        <v>1786</v>
      </c>
      <c r="B3" s="819"/>
      <c r="C3" s="819"/>
      <c r="D3" s="820" t="s">
        <v>495</v>
      </c>
      <c r="E3" s="819"/>
      <c r="F3" s="819"/>
      <c r="G3" s="819"/>
      <c r="H3" s="821" t="s">
        <v>496</v>
      </c>
      <c r="I3" s="819"/>
      <c r="J3" s="819"/>
      <c r="K3" s="819"/>
      <c r="L3" s="819" t="s">
        <v>497</v>
      </c>
      <c r="M3" s="822"/>
    </row>
    <row r="4" spans="1:13">
      <c r="A4" s="823"/>
      <c r="B4" t="str">
        <f>'pg. 1'!$D$10</f>
        <v>[Utility Name]</v>
      </c>
      <c r="D4" s="368" t="s">
        <v>2204</v>
      </c>
      <c r="E4" s="370"/>
      <c r="F4" s="367" t="s">
        <v>2205</v>
      </c>
      <c r="H4" s="933" t="str">
        <f>'pg. 1'!$O$31</f>
        <v>03/30/2025</v>
      </c>
      <c r="M4" s="824"/>
    </row>
    <row r="5" spans="1:13">
      <c r="A5" s="825"/>
      <c r="B5" s="366"/>
      <c r="C5" s="366"/>
      <c r="D5" s="371" t="s">
        <v>2206</v>
      </c>
      <c r="E5" s="366"/>
      <c r="F5" s="366" t="s">
        <v>2207</v>
      </c>
      <c r="G5" s="366"/>
      <c r="H5" s="372"/>
      <c r="I5" s="373"/>
      <c r="J5" s="373"/>
      <c r="K5" s="373"/>
      <c r="L5" s="938" t="str">
        <f>'pg. 1'!$M$10</f>
        <v xml:space="preserve">   December 31, 2024</v>
      </c>
      <c r="M5" s="826"/>
    </row>
    <row r="6" spans="1:13">
      <c r="A6" s="823"/>
      <c r="M6" s="824"/>
    </row>
    <row r="7" spans="1:13">
      <c r="A7" s="823"/>
      <c r="B7" s="367" t="s">
        <v>500</v>
      </c>
      <c r="C7" s="374"/>
      <c r="D7" s="374"/>
      <c r="E7" s="374"/>
      <c r="F7" s="374"/>
      <c r="G7" s="374"/>
      <c r="H7" s="374"/>
      <c r="I7" s="374"/>
      <c r="J7" s="374"/>
      <c r="K7" s="374"/>
      <c r="L7" s="374"/>
      <c r="M7" s="827"/>
    </row>
    <row r="8" spans="1:13">
      <c r="A8" s="825"/>
      <c r="B8" s="366"/>
      <c r="C8" s="366"/>
      <c r="D8" s="366"/>
      <c r="E8" s="366"/>
      <c r="F8" s="366"/>
      <c r="G8" s="366"/>
      <c r="H8" s="366"/>
      <c r="I8" s="366"/>
      <c r="J8" s="366"/>
      <c r="K8" s="366"/>
      <c r="L8" s="366"/>
      <c r="M8" s="826"/>
    </row>
    <row r="9" spans="1:13">
      <c r="A9" s="823"/>
      <c r="M9" s="824"/>
    </row>
    <row r="10" spans="1:13">
      <c r="A10" s="823"/>
      <c r="B10" s="375">
        <v>1</v>
      </c>
      <c r="C10" s="367" t="s">
        <v>501</v>
      </c>
      <c r="M10" s="824"/>
    </row>
    <row r="11" spans="1:13">
      <c r="A11" s="823"/>
      <c r="M11" s="824"/>
    </row>
    <row r="12" spans="1:13" ht="31.5" customHeight="1">
      <c r="A12" s="823"/>
      <c r="B12" s="828">
        <v>2</v>
      </c>
      <c r="C12" s="958" t="s">
        <v>502</v>
      </c>
      <c r="D12" s="958"/>
      <c r="E12" s="958"/>
      <c r="F12" s="958"/>
      <c r="G12" s="958"/>
      <c r="H12" s="958"/>
      <c r="I12" s="958"/>
      <c r="M12" s="824"/>
    </row>
    <row r="13" spans="1:13">
      <c r="A13" s="825"/>
      <c r="B13" s="366"/>
      <c r="C13" s="366"/>
      <c r="D13" s="366"/>
      <c r="E13" s="366"/>
      <c r="F13" s="366"/>
      <c r="G13" s="366"/>
      <c r="H13" s="366"/>
      <c r="I13" s="366"/>
      <c r="J13" s="366"/>
      <c r="K13" s="366"/>
      <c r="L13" s="366"/>
      <c r="M13" s="826"/>
    </row>
    <row r="14" spans="1:13" ht="45">
      <c r="A14" s="823"/>
      <c r="B14" s="829" t="s">
        <v>503</v>
      </c>
      <c r="H14" s="379" t="s">
        <v>504</v>
      </c>
      <c r="I14" s="733" t="s">
        <v>505</v>
      </c>
      <c r="J14" s="830" t="s">
        <v>506</v>
      </c>
      <c r="K14" s="928" t="s">
        <v>2703</v>
      </c>
      <c r="L14" s="929" t="s">
        <v>2706</v>
      </c>
      <c r="M14" s="831" t="s">
        <v>507</v>
      </c>
    </row>
    <row r="15" spans="1:13">
      <c r="A15" s="832"/>
      <c r="B15" s="381"/>
      <c r="C15" s="382" t="s">
        <v>739</v>
      </c>
      <c r="D15" s="382"/>
      <c r="E15" s="382"/>
      <c r="F15" s="382"/>
      <c r="G15" s="382"/>
      <c r="H15" s="383" t="s">
        <v>2508</v>
      </c>
      <c r="I15" s="384" t="s">
        <v>675</v>
      </c>
      <c r="J15" s="739" t="s">
        <v>741</v>
      </c>
      <c r="K15" s="833" t="s">
        <v>2507</v>
      </c>
      <c r="L15" s="834" t="s">
        <v>1580</v>
      </c>
      <c r="M15" s="835" t="s">
        <v>1581</v>
      </c>
    </row>
    <row r="16" spans="1:13">
      <c r="A16" s="823"/>
      <c r="B16" s="378" t="s">
        <v>676</v>
      </c>
      <c r="C16" s="370" t="s">
        <v>508</v>
      </c>
      <c r="H16" s="368"/>
      <c r="I16" s="368"/>
      <c r="J16" s="368"/>
      <c r="K16" s="369"/>
      <c r="L16" s="369"/>
      <c r="M16" s="824"/>
    </row>
    <row r="17" spans="1:13">
      <c r="A17" s="823"/>
      <c r="B17" s="378" t="s">
        <v>677</v>
      </c>
      <c r="C17" s="367" t="s">
        <v>509</v>
      </c>
      <c r="H17" s="385"/>
      <c r="I17" s="385"/>
      <c r="J17" s="385"/>
      <c r="K17" s="836"/>
      <c r="L17" s="836"/>
      <c r="M17" s="837"/>
    </row>
    <row r="18" spans="1:13">
      <c r="A18" s="823"/>
      <c r="B18" s="841" t="s">
        <v>606</v>
      </c>
      <c r="C18" s="842" t="s">
        <v>512</v>
      </c>
      <c r="H18" s="386"/>
      <c r="I18" s="386"/>
      <c r="J18" s="386"/>
      <c r="K18" s="839"/>
      <c r="L18" s="839"/>
      <c r="M18" s="840"/>
    </row>
    <row r="19" spans="1:13">
      <c r="A19" s="823"/>
      <c r="B19" s="841" t="s">
        <v>607</v>
      </c>
      <c r="C19" s="842" t="s">
        <v>583</v>
      </c>
      <c r="H19" s="386"/>
      <c r="I19" s="386"/>
      <c r="J19" s="386"/>
      <c r="K19" s="839"/>
      <c r="L19" s="839"/>
      <c r="M19" s="840"/>
    </row>
    <row r="20" spans="1:13">
      <c r="A20" s="823"/>
      <c r="B20" s="841" t="s">
        <v>608</v>
      </c>
      <c r="C20" s="842" t="s">
        <v>602</v>
      </c>
      <c r="H20" s="386"/>
      <c r="I20" s="386"/>
      <c r="J20" s="386"/>
      <c r="K20" s="839"/>
      <c r="L20" s="839"/>
      <c r="M20" s="840"/>
    </row>
    <row r="21" spans="1:13">
      <c r="A21" s="823"/>
      <c r="B21" s="841" t="s">
        <v>609</v>
      </c>
      <c r="C21" s="848" t="s">
        <v>523</v>
      </c>
      <c r="H21" s="849">
        <f t="shared" ref="H21:M21" si="0">SUM(H18:H20)</f>
        <v>0</v>
      </c>
      <c r="I21" s="849">
        <f t="shared" si="0"/>
        <v>0</v>
      </c>
      <c r="J21" s="849">
        <f t="shared" si="0"/>
        <v>0</v>
      </c>
      <c r="K21" s="849">
        <f t="shared" si="0"/>
        <v>0</v>
      </c>
      <c r="L21" s="849">
        <f t="shared" si="0"/>
        <v>0</v>
      </c>
      <c r="M21" s="850">
        <f t="shared" si="0"/>
        <v>0</v>
      </c>
    </row>
    <row r="22" spans="1:13">
      <c r="A22" s="823"/>
      <c r="B22" s="841" t="s">
        <v>678</v>
      </c>
      <c r="H22" s="387"/>
      <c r="I22" s="387"/>
      <c r="J22" s="387"/>
      <c r="K22" s="846"/>
      <c r="L22" s="846"/>
      <c r="M22" s="847"/>
    </row>
    <row r="23" spans="1:13">
      <c r="A23" s="823"/>
      <c r="B23" s="841" t="s">
        <v>679</v>
      </c>
      <c r="C23" s="367" t="s">
        <v>524</v>
      </c>
      <c r="H23" s="387"/>
      <c r="I23" s="387"/>
      <c r="J23" s="387"/>
      <c r="K23" s="846"/>
      <c r="L23" s="846"/>
      <c r="M23" s="847"/>
    </row>
    <row r="24" spans="1:13">
      <c r="A24" s="823"/>
      <c r="B24" s="841" t="s">
        <v>680</v>
      </c>
      <c r="C24" s="838" t="s">
        <v>610</v>
      </c>
      <c r="H24" s="386"/>
      <c r="I24" s="386"/>
      <c r="J24" s="386"/>
      <c r="K24" s="839"/>
      <c r="L24" s="839"/>
      <c r="M24" s="851"/>
    </row>
    <row r="25" spans="1:13">
      <c r="A25" s="823"/>
      <c r="B25" s="841" t="s">
        <v>611</v>
      </c>
      <c r="C25" s="842" t="s">
        <v>512</v>
      </c>
      <c r="H25" s="386"/>
      <c r="I25" s="386"/>
      <c r="J25" s="386"/>
      <c r="K25" s="839"/>
      <c r="L25" s="839"/>
      <c r="M25" s="851"/>
    </row>
    <row r="26" spans="1:13">
      <c r="A26" s="823"/>
      <c r="B26" s="841" t="s">
        <v>612</v>
      </c>
      <c r="C26" s="842" t="s">
        <v>583</v>
      </c>
      <c r="H26" s="386"/>
      <c r="I26" s="386"/>
      <c r="J26" s="386"/>
      <c r="K26" s="839"/>
      <c r="L26" s="839"/>
      <c r="M26" s="851"/>
    </row>
    <row r="27" spans="1:13">
      <c r="A27" s="823"/>
      <c r="B27" s="841" t="s">
        <v>613</v>
      </c>
      <c r="C27" s="842" t="s">
        <v>602</v>
      </c>
      <c r="H27" s="386"/>
      <c r="I27" s="386"/>
      <c r="J27" s="386"/>
      <c r="K27" s="839"/>
      <c r="L27" s="839"/>
      <c r="M27" s="851"/>
    </row>
    <row r="28" spans="1:13">
      <c r="A28" s="823"/>
      <c r="B28" s="841" t="s">
        <v>614</v>
      </c>
      <c r="C28" s="843" t="s">
        <v>615</v>
      </c>
      <c r="H28" s="844">
        <f t="shared" ref="H28:M28" si="1">SUM(H25:H27)</f>
        <v>0</v>
      </c>
      <c r="I28" s="844">
        <f t="shared" si="1"/>
        <v>0</v>
      </c>
      <c r="J28" s="844">
        <f t="shared" si="1"/>
        <v>0</v>
      </c>
      <c r="K28" s="844">
        <f t="shared" si="1"/>
        <v>0</v>
      </c>
      <c r="L28" s="844">
        <f t="shared" si="1"/>
        <v>0</v>
      </c>
      <c r="M28" s="845">
        <f t="shared" si="1"/>
        <v>0</v>
      </c>
    </row>
    <row r="29" spans="1:13">
      <c r="A29" s="823"/>
      <c r="B29" s="841" t="s">
        <v>681</v>
      </c>
      <c r="C29" s="838" t="s">
        <v>616</v>
      </c>
      <c r="H29" s="387"/>
      <c r="I29" s="387"/>
      <c r="J29" s="387"/>
      <c r="K29" s="387"/>
      <c r="L29" s="387"/>
      <c r="M29" s="847"/>
    </row>
    <row r="30" spans="1:13">
      <c r="A30" s="823"/>
      <c r="B30" s="841" t="s">
        <v>587</v>
      </c>
      <c r="C30" s="842" t="s">
        <v>512</v>
      </c>
      <c r="H30" s="387"/>
      <c r="I30" s="387"/>
      <c r="J30" s="387"/>
      <c r="K30" s="387"/>
      <c r="L30" s="387"/>
      <c r="M30" s="847"/>
    </row>
    <row r="31" spans="1:13">
      <c r="A31" s="823"/>
      <c r="B31" s="841" t="s">
        <v>588</v>
      </c>
      <c r="C31" s="842" t="s">
        <v>583</v>
      </c>
      <c r="H31" s="387"/>
      <c r="I31" s="387"/>
      <c r="J31" s="387"/>
      <c r="K31" s="387"/>
      <c r="L31" s="387"/>
      <c r="M31" s="847"/>
    </row>
    <row r="32" spans="1:13">
      <c r="A32" s="823"/>
      <c r="B32" s="841" t="s">
        <v>589</v>
      </c>
      <c r="C32" s="842" t="s">
        <v>602</v>
      </c>
      <c r="H32" s="387"/>
      <c r="I32" s="387"/>
      <c r="J32" s="387"/>
      <c r="K32" s="387"/>
      <c r="L32" s="387"/>
      <c r="M32" s="847"/>
    </row>
    <row r="33" spans="1:16">
      <c r="A33" s="823"/>
      <c r="B33" s="841" t="s">
        <v>590</v>
      </c>
      <c r="C33" s="843" t="s">
        <v>617</v>
      </c>
      <c r="H33" s="844">
        <f t="shared" ref="H33:M33" si="2">SUM(H30:H32)</f>
        <v>0</v>
      </c>
      <c r="I33" s="844">
        <f t="shared" si="2"/>
        <v>0</v>
      </c>
      <c r="J33" s="844">
        <f t="shared" si="2"/>
        <v>0</v>
      </c>
      <c r="K33" s="844">
        <f t="shared" si="2"/>
        <v>0</v>
      </c>
      <c r="L33" s="844">
        <f t="shared" si="2"/>
        <v>0</v>
      </c>
      <c r="M33" s="845">
        <f t="shared" si="2"/>
        <v>0</v>
      </c>
    </row>
    <row r="34" spans="1:16">
      <c r="A34" s="823"/>
      <c r="B34" s="841" t="s">
        <v>682</v>
      </c>
      <c r="C34" s="852" t="s">
        <v>555</v>
      </c>
      <c r="H34" s="844">
        <f t="shared" ref="H34:M34" si="3">H33+H28</f>
        <v>0</v>
      </c>
      <c r="I34" s="844">
        <f t="shared" si="3"/>
        <v>0</v>
      </c>
      <c r="J34" s="844">
        <f t="shared" si="3"/>
        <v>0</v>
      </c>
      <c r="K34" s="844">
        <f t="shared" si="3"/>
        <v>0</v>
      </c>
      <c r="L34" s="844">
        <f t="shared" si="3"/>
        <v>0</v>
      </c>
      <c r="M34" s="845">
        <f t="shared" si="3"/>
        <v>0</v>
      </c>
    </row>
    <row r="35" spans="1:16">
      <c r="A35" s="823"/>
      <c r="B35" s="841" t="s">
        <v>683</v>
      </c>
      <c r="C35" s="848" t="s">
        <v>595</v>
      </c>
      <c r="H35" s="844">
        <f t="shared" ref="H35:M35" si="4">H34+H21</f>
        <v>0</v>
      </c>
      <c r="I35" s="844">
        <f t="shared" si="4"/>
        <v>0</v>
      </c>
      <c r="J35" s="844">
        <f t="shared" si="4"/>
        <v>0</v>
      </c>
      <c r="K35" s="844">
        <f t="shared" si="4"/>
        <v>0</v>
      </c>
      <c r="L35" s="844">
        <f t="shared" si="4"/>
        <v>0</v>
      </c>
      <c r="M35" s="845">
        <f t="shared" si="4"/>
        <v>0</v>
      </c>
    </row>
    <row r="36" spans="1:16">
      <c r="A36" s="823"/>
      <c r="B36" s="841" t="s">
        <v>684</v>
      </c>
      <c r="H36" s="387"/>
      <c r="I36" s="387"/>
      <c r="J36" s="387"/>
      <c r="K36" s="387"/>
      <c r="L36" s="387"/>
      <c r="M36" s="847"/>
    </row>
    <row r="37" spans="1:16">
      <c r="A37" s="823"/>
      <c r="B37" s="841" t="s">
        <v>685</v>
      </c>
      <c r="C37" s="367" t="s">
        <v>618</v>
      </c>
      <c r="H37" s="387"/>
      <c r="I37" s="387"/>
      <c r="J37" s="387"/>
      <c r="K37" s="387"/>
      <c r="L37" s="387"/>
      <c r="M37" s="847"/>
    </row>
    <row r="38" spans="1:16" ht="15.75">
      <c r="A38" s="823"/>
      <c r="B38" s="841" t="s">
        <v>686</v>
      </c>
      <c r="C38" s="838" t="s">
        <v>619</v>
      </c>
      <c r="H38" s="387"/>
      <c r="I38" s="387"/>
      <c r="J38" s="387"/>
      <c r="K38" s="387"/>
      <c r="L38" s="387"/>
      <c r="M38" s="847"/>
      <c r="P38" s="390"/>
    </row>
    <row r="39" spans="1:16" ht="15.75">
      <c r="A39" s="823"/>
      <c r="B39" s="841" t="s">
        <v>541</v>
      </c>
      <c r="C39" s="842" t="s">
        <v>512</v>
      </c>
      <c r="H39" s="387"/>
      <c r="I39" s="387"/>
      <c r="J39" s="387"/>
      <c r="K39" s="387"/>
      <c r="L39" s="387"/>
      <c r="M39" s="847"/>
      <c r="P39" s="390"/>
    </row>
    <row r="40" spans="1:16" ht="15.75">
      <c r="A40" s="823"/>
      <c r="B40" s="841" t="s">
        <v>542</v>
      </c>
      <c r="C40" s="842" t="s">
        <v>602</v>
      </c>
      <c r="H40" s="387"/>
      <c r="I40" s="387"/>
      <c r="J40" s="387"/>
      <c r="K40" s="387"/>
      <c r="L40" s="387"/>
      <c r="M40" s="847"/>
      <c r="P40" s="390"/>
    </row>
    <row r="41" spans="1:16" ht="15.75">
      <c r="A41" s="823"/>
      <c r="B41" s="841" t="s">
        <v>543</v>
      </c>
      <c r="C41" s="843" t="s">
        <v>615</v>
      </c>
      <c r="H41" s="849">
        <f t="shared" ref="H41:M41" si="5">SUM(H39:H40)</f>
        <v>0</v>
      </c>
      <c r="I41" s="849">
        <f t="shared" si="5"/>
        <v>0</v>
      </c>
      <c r="J41" s="849">
        <f t="shared" si="5"/>
        <v>0</v>
      </c>
      <c r="K41" s="849">
        <f t="shared" si="5"/>
        <v>0</v>
      </c>
      <c r="L41" s="849">
        <f t="shared" si="5"/>
        <v>0</v>
      </c>
      <c r="M41" s="850">
        <f t="shared" si="5"/>
        <v>0</v>
      </c>
      <c r="P41" s="390"/>
    </row>
    <row r="42" spans="1:16" ht="15.75">
      <c r="A42" s="823"/>
      <c r="B42" s="841" t="s">
        <v>687</v>
      </c>
      <c r="C42" s="838" t="s">
        <v>620</v>
      </c>
      <c r="H42" s="387"/>
      <c r="I42" s="387"/>
      <c r="J42" s="387"/>
      <c r="K42" s="387"/>
      <c r="L42" s="387"/>
      <c r="M42" s="847"/>
      <c r="P42" s="390"/>
    </row>
    <row r="43" spans="1:16" ht="15.75">
      <c r="A43" s="823"/>
      <c r="B43" s="841" t="s">
        <v>546</v>
      </c>
      <c r="C43" s="842" t="s">
        <v>512</v>
      </c>
      <c r="H43" s="387"/>
      <c r="I43" s="387"/>
      <c r="J43" s="387"/>
      <c r="K43" s="387"/>
      <c r="L43" s="387"/>
      <c r="M43" s="847"/>
      <c r="P43" s="390"/>
    </row>
    <row r="44" spans="1:16" ht="15.75">
      <c r="A44" s="823"/>
      <c r="B44" s="841" t="s">
        <v>547</v>
      </c>
      <c r="C44" s="842" t="s">
        <v>602</v>
      </c>
      <c r="H44" s="387"/>
      <c r="I44" s="387"/>
      <c r="J44" s="387"/>
      <c r="K44" s="387"/>
      <c r="L44" s="387"/>
      <c r="M44" s="847"/>
      <c r="P44" s="390"/>
    </row>
    <row r="45" spans="1:16" ht="15.75">
      <c r="A45" s="823"/>
      <c r="B45" s="841" t="s">
        <v>548</v>
      </c>
      <c r="C45" s="843" t="s">
        <v>617</v>
      </c>
      <c r="H45" s="849">
        <f t="shared" ref="H45:M45" si="6">SUM(H43:H44)</f>
        <v>0</v>
      </c>
      <c r="I45" s="849">
        <f t="shared" si="6"/>
        <v>0</v>
      </c>
      <c r="J45" s="849">
        <f t="shared" si="6"/>
        <v>0</v>
      </c>
      <c r="K45" s="849">
        <f t="shared" si="6"/>
        <v>0</v>
      </c>
      <c r="L45" s="849">
        <f t="shared" si="6"/>
        <v>0</v>
      </c>
      <c r="M45" s="850">
        <f t="shared" si="6"/>
        <v>0</v>
      </c>
      <c r="P45" s="390"/>
    </row>
    <row r="46" spans="1:16" ht="15.75">
      <c r="A46" s="823"/>
      <c r="B46" s="841" t="s">
        <v>695</v>
      </c>
      <c r="C46" s="852" t="s">
        <v>621</v>
      </c>
      <c r="H46" s="849">
        <f t="shared" ref="H46:M46" si="7">H45+H41</f>
        <v>0</v>
      </c>
      <c r="I46" s="849">
        <f t="shared" si="7"/>
        <v>0</v>
      </c>
      <c r="J46" s="849">
        <f t="shared" si="7"/>
        <v>0</v>
      </c>
      <c r="K46" s="849">
        <f t="shared" si="7"/>
        <v>0</v>
      </c>
      <c r="L46" s="849">
        <f t="shared" si="7"/>
        <v>0</v>
      </c>
      <c r="M46" s="850">
        <f t="shared" si="7"/>
        <v>0</v>
      </c>
      <c r="P46" s="390"/>
    </row>
    <row r="47" spans="1:16" ht="15.75">
      <c r="A47" s="823"/>
      <c r="B47" s="841" t="s">
        <v>696</v>
      </c>
      <c r="C47" s="865"/>
      <c r="H47" s="387"/>
      <c r="I47" s="387"/>
      <c r="J47" s="387"/>
      <c r="K47" s="387"/>
      <c r="L47" s="387"/>
      <c r="M47" s="847"/>
      <c r="P47" s="390"/>
    </row>
    <row r="48" spans="1:16" ht="15.75">
      <c r="A48" s="823"/>
      <c r="B48" s="841" t="s">
        <v>567</v>
      </c>
      <c r="C48" s="367" t="s">
        <v>601</v>
      </c>
      <c r="H48" s="846"/>
      <c r="I48" s="846"/>
      <c r="J48" s="846"/>
      <c r="K48" s="846"/>
      <c r="L48" s="846"/>
      <c r="M48" s="847"/>
      <c r="P48" s="390"/>
    </row>
    <row r="49" spans="1:16" ht="15.75">
      <c r="A49" s="823"/>
      <c r="B49" s="841" t="s">
        <v>568</v>
      </c>
      <c r="C49" s="842" t="s">
        <v>512</v>
      </c>
      <c r="H49" s="846"/>
      <c r="I49" s="846"/>
      <c r="J49" s="846"/>
      <c r="K49" s="846"/>
      <c r="L49" s="846"/>
      <c r="M49" s="847"/>
      <c r="P49" s="390"/>
    </row>
    <row r="50" spans="1:16" ht="15.75">
      <c r="A50" s="823"/>
      <c r="B50" s="378" t="s">
        <v>695</v>
      </c>
      <c r="C50" s="842" t="s">
        <v>583</v>
      </c>
      <c r="H50" s="846"/>
      <c r="I50" s="846"/>
      <c r="J50" s="846"/>
      <c r="K50" s="846"/>
      <c r="L50" s="846"/>
      <c r="M50" s="847"/>
      <c r="P50" s="390"/>
    </row>
    <row r="51" spans="1:16" ht="15.75">
      <c r="A51" s="823"/>
      <c r="B51" s="841" t="s">
        <v>570</v>
      </c>
      <c r="C51" s="842" t="s">
        <v>602</v>
      </c>
      <c r="H51" s="846"/>
      <c r="I51" s="846"/>
      <c r="J51" s="846"/>
      <c r="K51" s="846"/>
      <c r="L51" s="846"/>
      <c r="M51" s="847"/>
      <c r="P51" s="390"/>
    </row>
    <row r="52" spans="1:16" ht="15.75">
      <c r="A52" s="823"/>
      <c r="B52" s="841" t="s">
        <v>571</v>
      </c>
      <c r="C52" s="848" t="s">
        <v>603</v>
      </c>
      <c r="H52" s="849">
        <f t="shared" ref="H52:M52" si="8">SUM(H49:H51)</f>
        <v>0</v>
      </c>
      <c r="I52" s="849">
        <f t="shared" si="8"/>
        <v>0</v>
      </c>
      <c r="J52" s="849">
        <f t="shared" si="8"/>
        <v>0</v>
      </c>
      <c r="K52" s="849">
        <f t="shared" si="8"/>
        <v>0</v>
      </c>
      <c r="L52" s="849">
        <f t="shared" si="8"/>
        <v>0</v>
      </c>
      <c r="M52" s="850">
        <f t="shared" si="8"/>
        <v>0</v>
      </c>
      <c r="P52" s="390"/>
    </row>
    <row r="53" spans="1:16" ht="15.75">
      <c r="A53" s="823"/>
      <c r="B53" s="841" t="s">
        <v>572</v>
      </c>
      <c r="C53" s="843"/>
      <c r="H53" s="846"/>
      <c r="I53" s="846"/>
      <c r="J53" s="846"/>
      <c r="K53" s="846"/>
      <c r="L53" s="846"/>
      <c r="M53" s="847"/>
      <c r="P53" s="390"/>
    </row>
    <row r="54" spans="1:16">
      <c r="A54" s="823"/>
      <c r="B54" s="378" t="s">
        <v>696</v>
      </c>
      <c r="C54" s="367" t="s">
        <v>604</v>
      </c>
      <c r="H54" s="846"/>
      <c r="I54" s="846"/>
      <c r="J54" s="846"/>
      <c r="K54" s="846"/>
      <c r="L54" s="846"/>
      <c r="M54" s="847"/>
    </row>
    <row r="55" spans="1:16">
      <c r="A55" s="823"/>
      <c r="B55" s="841" t="s">
        <v>574</v>
      </c>
      <c r="C55" s="842" t="s">
        <v>512</v>
      </c>
      <c r="H55" s="846"/>
      <c r="I55" s="846"/>
      <c r="J55" s="846"/>
      <c r="K55" s="846"/>
      <c r="L55" s="846"/>
      <c r="M55" s="847"/>
    </row>
    <row r="56" spans="1:16">
      <c r="A56" s="823"/>
      <c r="B56" s="841" t="s">
        <v>575</v>
      </c>
      <c r="C56" s="842" t="s">
        <v>583</v>
      </c>
      <c r="H56" s="846"/>
      <c r="I56" s="846"/>
      <c r="J56" s="846"/>
      <c r="K56" s="846"/>
      <c r="L56" s="846"/>
      <c r="M56" s="847"/>
    </row>
    <row r="57" spans="1:16">
      <c r="A57" s="823"/>
      <c r="B57" s="841" t="s">
        <v>576</v>
      </c>
      <c r="C57" s="842" t="s">
        <v>602</v>
      </c>
      <c r="H57" s="846"/>
      <c r="I57" s="846"/>
      <c r="J57" s="846"/>
      <c r="K57" s="846"/>
      <c r="L57" s="846"/>
      <c r="M57" s="847"/>
    </row>
    <row r="58" spans="1:16">
      <c r="A58" s="823"/>
      <c r="B58" s="378" t="s">
        <v>697</v>
      </c>
      <c r="C58" s="848" t="s">
        <v>605</v>
      </c>
      <c r="H58" s="849">
        <f t="shared" ref="H58:M58" si="9">SUM(H55:H57)</f>
        <v>0</v>
      </c>
      <c r="I58" s="849">
        <f t="shared" si="9"/>
        <v>0</v>
      </c>
      <c r="J58" s="849">
        <f t="shared" si="9"/>
        <v>0</v>
      </c>
      <c r="K58" s="849">
        <f t="shared" si="9"/>
        <v>0</v>
      </c>
      <c r="L58" s="849">
        <f t="shared" si="9"/>
        <v>0</v>
      </c>
      <c r="M58" s="850">
        <f t="shared" si="9"/>
        <v>0</v>
      </c>
    </row>
    <row r="59" spans="1:16">
      <c r="A59" s="823"/>
      <c r="B59" s="841" t="s">
        <v>578</v>
      </c>
      <c r="C59" s="842"/>
      <c r="H59" s="846"/>
      <c r="I59" s="846"/>
      <c r="J59" s="846"/>
      <c r="K59" s="846"/>
      <c r="L59" s="846"/>
      <c r="M59" s="847"/>
    </row>
    <row r="60" spans="1:16">
      <c r="A60" s="823"/>
      <c r="B60" s="841" t="s">
        <v>579</v>
      </c>
      <c r="C60" s="842"/>
      <c r="H60" s="846"/>
      <c r="I60" s="846"/>
      <c r="J60" s="846"/>
      <c r="K60" s="846"/>
      <c r="L60" s="846"/>
      <c r="M60" s="847"/>
    </row>
    <row r="61" spans="1:16">
      <c r="A61" s="823"/>
      <c r="B61" s="841" t="s">
        <v>580</v>
      </c>
      <c r="C61" s="843"/>
      <c r="H61" s="846"/>
      <c r="I61" s="846"/>
      <c r="J61" s="846"/>
      <c r="K61" s="846"/>
      <c r="L61" s="846"/>
      <c r="M61" s="847"/>
    </row>
    <row r="62" spans="1:16">
      <c r="A62" s="823"/>
      <c r="B62" s="378" t="s">
        <v>698</v>
      </c>
      <c r="C62" s="842"/>
      <c r="H62" s="846"/>
      <c r="I62" s="846"/>
      <c r="J62" s="846"/>
      <c r="K62" s="846"/>
      <c r="L62" s="846"/>
      <c r="M62" s="847"/>
    </row>
    <row r="63" spans="1:16">
      <c r="A63" s="823"/>
      <c r="B63" s="378" t="s">
        <v>699</v>
      </c>
      <c r="H63" s="387"/>
      <c r="I63" s="387"/>
      <c r="J63" s="387"/>
      <c r="K63" s="387"/>
      <c r="L63" s="387"/>
      <c r="M63" s="847"/>
    </row>
    <row r="64" spans="1:16" ht="15.75" thickBot="1">
      <c r="A64" s="823"/>
      <c r="B64" s="853" t="s">
        <v>700</v>
      </c>
      <c r="C64" s="366" t="s">
        <v>581</v>
      </c>
      <c r="D64" s="366"/>
      <c r="E64" s="366"/>
      <c r="F64" s="366"/>
      <c r="G64" s="741"/>
      <c r="H64" s="854">
        <f t="shared" ref="H64:M64" si="10">H58+H52+H46+H35</f>
        <v>0</v>
      </c>
      <c r="I64" s="854">
        <f t="shared" si="10"/>
        <v>0</v>
      </c>
      <c r="J64" s="854">
        <f t="shared" si="10"/>
        <v>0</v>
      </c>
      <c r="K64" s="854">
        <f t="shared" si="10"/>
        <v>0</v>
      </c>
      <c r="L64" s="854">
        <f t="shared" si="10"/>
        <v>0</v>
      </c>
      <c r="M64" s="855">
        <f t="shared" si="10"/>
        <v>0</v>
      </c>
    </row>
    <row r="65" spans="1:13" ht="15.75" thickTop="1">
      <c r="A65" s="823"/>
      <c r="B65" s="856"/>
      <c r="H65" s="857"/>
      <c r="I65" s="857"/>
      <c r="J65" s="857"/>
      <c r="K65" s="857"/>
      <c r="L65" s="857"/>
      <c r="M65" s="858"/>
    </row>
    <row r="66" spans="1:13" ht="15.75" thickBot="1">
      <c r="A66" s="859"/>
      <c r="B66" s="860"/>
      <c r="C66" s="861"/>
      <c r="D66" s="861"/>
      <c r="E66" s="861"/>
      <c r="F66" s="861"/>
      <c r="G66" s="861"/>
      <c r="H66" s="861"/>
      <c r="I66" s="861"/>
      <c r="J66" s="861"/>
      <c r="K66" s="861"/>
      <c r="L66" s="861"/>
      <c r="M66" s="862"/>
    </row>
    <row r="68" spans="1:13">
      <c r="M68" s="376" t="s">
        <v>582</v>
      </c>
    </row>
    <row r="69" spans="1:13">
      <c r="M69" s="700"/>
    </row>
    <row r="72" spans="1:13" ht="15.75">
      <c r="C72" s="396"/>
      <c r="D72" s="396"/>
      <c r="E72" s="396"/>
      <c r="F72" s="397"/>
    </row>
    <row r="147" spans="15:17">
      <c r="O147" s="367" t="s">
        <v>492</v>
      </c>
      <c r="P147" s="367" t="s">
        <v>492</v>
      </c>
      <c r="Q147" s="367" t="s">
        <v>492</v>
      </c>
    </row>
  </sheetData>
  <mergeCells count="1">
    <mergeCell ref="C12:I12"/>
  </mergeCells>
  <phoneticPr fontId="14" type="noConversion"/>
  <pageMargins left="0.5" right="0.5" top="0.5" bottom="0.55000000000000004" header="0.5" footer="0.5"/>
  <pageSetup scale="47"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ransitionEvaluation="1" transitionEntry="1">
    <pageSetUpPr fitToPage="1"/>
  </sheetPr>
  <dimension ref="A2:Q147"/>
  <sheetViews>
    <sheetView defaultGridColor="0" colorId="22" zoomScale="87" zoomScaleNormal="87" workbookViewId="0">
      <selection activeCell="L5" sqref="L5"/>
    </sheetView>
  </sheetViews>
  <sheetFormatPr defaultColWidth="9.77734375" defaultRowHeight="15"/>
  <cols>
    <col min="1" max="1" width="1.77734375" style="367" customWidth="1"/>
    <col min="2" max="2" width="4.77734375" style="367" customWidth="1"/>
    <col min="3" max="3" width="35.77734375" style="367" customWidth="1"/>
    <col min="4" max="4" width="2.77734375" style="367" customWidth="1"/>
    <col min="5" max="5" width="3.77734375" style="367" customWidth="1"/>
    <col min="6" max="6" width="10.77734375" style="367" customWidth="1"/>
    <col min="7" max="7" width="7.77734375" style="367" customWidth="1"/>
    <col min="8" max="13" width="15.6640625" style="367" customWidth="1"/>
    <col min="14" max="14" width="1.77734375" style="367" customWidth="1"/>
    <col min="15" max="16384" width="9.77734375" style="367"/>
  </cols>
  <sheetData>
    <row r="2" spans="1:13" ht="15.75" thickBot="1"/>
    <row r="3" spans="1:13" ht="19.899999999999999" customHeight="1">
      <c r="A3" s="818" t="s">
        <v>1786</v>
      </c>
      <c r="B3" s="819"/>
      <c r="C3" s="819"/>
      <c r="D3" s="820" t="s">
        <v>495</v>
      </c>
      <c r="E3" s="819"/>
      <c r="F3" s="819"/>
      <c r="G3" s="819"/>
      <c r="H3" s="821" t="s">
        <v>496</v>
      </c>
      <c r="I3" s="819"/>
      <c r="J3" s="819"/>
      <c r="K3" s="819"/>
      <c r="L3" s="819" t="s">
        <v>497</v>
      </c>
      <c r="M3" s="822"/>
    </row>
    <row r="4" spans="1:13">
      <c r="A4" s="823"/>
      <c r="B4" t="str">
        <f>'pg. 1'!$D$10</f>
        <v>[Utility Name]</v>
      </c>
      <c r="D4" s="368" t="s">
        <v>2204</v>
      </c>
      <c r="E4" s="370"/>
      <c r="F4" s="367" t="s">
        <v>2205</v>
      </c>
      <c r="H4" s="933" t="str">
        <f>'pg. 1'!$O$31</f>
        <v>03/30/2025</v>
      </c>
      <c r="M4" s="824"/>
    </row>
    <row r="5" spans="1:13">
      <c r="A5" s="825"/>
      <c r="B5" s="366"/>
      <c r="C5" s="366"/>
      <c r="D5" s="371" t="s">
        <v>2206</v>
      </c>
      <c r="E5" s="366"/>
      <c r="F5" s="366" t="s">
        <v>2207</v>
      </c>
      <c r="G5" s="366"/>
      <c r="H5" s="372"/>
      <c r="I5" s="373"/>
      <c r="J5" s="373"/>
      <c r="K5" s="373"/>
      <c r="L5" s="18" t="str">
        <f>'pg. 1'!$M$10</f>
        <v xml:space="preserve">   December 31, 2024</v>
      </c>
      <c r="M5" s="826"/>
    </row>
    <row r="6" spans="1:13">
      <c r="A6" s="823"/>
      <c r="M6" s="824"/>
    </row>
    <row r="7" spans="1:13">
      <c r="A7" s="823"/>
      <c r="B7" s="367" t="s">
        <v>500</v>
      </c>
      <c r="C7" s="374"/>
      <c r="D7" s="374"/>
      <c r="E7" s="374"/>
      <c r="F7" s="374"/>
      <c r="G7" s="374"/>
      <c r="H7" s="374"/>
      <c r="I7" s="374"/>
      <c r="J7" s="374"/>
      <c r="K7" s="374"/>
      <c r="L7" s="374"/>
      <c r="M7" s="827"/>
    </row>
    <row r="8" spans="1:13">
      <c r="A8" s="825"/>
      <c r="B8" s="366"/>
      <c r="C8" s="366"/>
      <c r="D8" s="366"/>
      <c r="E8" s="366"/>
      <c r="F8" s="366"/>
      <c r="G8" s="366"/>
      <c r="H8" s="366"/>
      <c r="I8" s="366"/>
      <c r="J8" s="366"/>
      <c r="K8" s="366"/>
      <c r="L8" s="366"/>
      <c r="M8" s="826"/>
    </row>
    <row r="9" spans="1:13">
      <c r="A9" s="823"/>
      <c r="M9" s="824"/>
    </row>
    <row r="10" spans="1:13">
      <c r="A10" s="823"/>
      <c r="B10" s="375">
        <v>1</v>
      </c>
      <c r="C10" s="367" t="s">
        <v>501</v>
      </c>
      <c r="M10" s="824"/>
    </row>
    <row r="11" spans="1:13">
      <c r="A11" s="823"/>
      <c r="M11" s="824"/>
    </row>
    <row r="12" spans="1:13" ht="31.5" customHeight="1">
      <c r="A12" s="823"/>
      <c r="B12" s="828">
        <v>2</v>
      </c>
      <c r="C12" s="958" t="s">
        <v>502</v>
      </c>
      <c r="D12" s="958"/>
      <c r="E12" s="958"/>
      <c r="F12" s="958"/>
      <c r="G12" s="958"/>
      <c r="H12" s="958"/>
      <c r="I12" s="958"/>
      <c r="M12" s="824"/>
    </row>
    <row r="13" spans="1:13">
      <c r="A13" s="825"/>
      <c r="B13" s="366"/>
      <c r="C13" s="366"/>
      <c r="D13" s="366"/>
      <c r="E13" s="366"/>
      <c r="F13" s="366"/>
      <c r="G13" s="366"/>
      <c r="H13" s="366"/>
      <c r="I13" s="366"/>
      <c r="J13" s="366"/>
      <c r="K13" s="366"/>
      <c r="L13" s="366"/>
      <c r="M13" s="826"/>
    </row>
    <row r="14" spans="1:13" ht="45">
      <c r="A14" s="823"/>
      <c r="B14" s="829" t="s">
        <v>503</v>
      </c>
      <c r="H14" s="379" t="s">
        <v>504</v>
      </c>
      <c r="I14" s="733" t="s">
        <v>505</v>
      </c>
      <c r="J14" s="830" t="s">
        <v>506</v>
      </c>
      <c r="K14" s="928" t="s">
        <v>2705</v>
      </c>
      <c r="L14" s="929" t="s">
        <v>2704</v>
      </c>
      <c r="M14" s="831" t="s">
        <v>507</v>
      </c>
    </row>
    <row r="15" spans="1:13">
      <c r="A15" s="832"/>
      <c r="B15" s="381"/>
      <c r="C15" s="382" t="s">
        <v>739</v>
      </c>
      <c r="D15" s="382"/>
      <c r="E15" s="382"/>
      <c r="F15" s="382"/>
      <c r="G15" s="382"/>
      <c r="H15" s="383" t="s">
        <v>2508</v>
      </c>
      <c r="I15" s="384" t="s">
        <v>675</v>
      </c>
      <c r="J15" s="739" t="s">
        <v>741</v>
      </c>
      <c r="K15" s="833" t="s">
        <v>2507</v>
      </c>
      <c r="L15" s="834" t="s">
        <v>1580</v>
      </c>
      <c r="M15" s="835" t="s">
        <v>1581</v>
      </c>
    </row>
    <row r="16" spans="1:13">
      <c r="A16" s="823"/>
      <c r="B16" s="378" t="s">
        <v>676</v>
      </c>
      <c r="C16" s="370" t="s">
        <v>508</v>
      </c>
      <c r="H16" s="368"/>
      <c r="I16" s="368"/>
      <c r="J16" s="368"/>
      <c r="K16" s="369"/>
      <c r="L16" s="369"/>
      <c r="M16" s="824"/>
    </row>
    <row r="17" spans="1:13">
      <c r="A17" s="823"/>
      <c r="B17" s="378" t="s">
        <v>677</v>
      </c>
      <c r="C17" s="367" t="s">
        <v>509</v>
      </c>
      <c r="H17" s="385"/>
      <c r="I17" s="385"/>
      <c r="J17" s="385"/>
      <c r="K17" s="836"/>
      <c r="L17" s="836"/>
      <c r="M17" s="837"/>
    </row>
    <row r="18" spans="1:13">
      <c r="A18" s="823"/>
      <c r="B18" s="841" t="s">
        <v>606</v>
      </c>
      <c r="C18" s="842" t="s">
        <v>512</v>
      </c>
      <c r="H18" s="386"/>
      <c r="I18" s="386"/>
      <c r="J18" s="386"/>
      <c r="K18" s="839"/>
      <c r="L18" s="839"/>
      <c r="M18" s="840"/>
    </row>
    <row r="19" spans="1:13">
      <c r="A19" s="823"/>
      <c r="B19" s="841" t="s">
        <v>607</v>
      </c>
      <c r="C19" s="842" t="s">
        <v>583</v>
      </c>
      <c r="H19" s="386"/>
      <c r="I19" s="386"/>
      <c r="J19" s="386"/>
      <c r="K19" s="839"/>
      <c r="L19" s="839"/>
      <c r="M19" s="840"/>
    </row>
    <row r="20" spans="1:13">
      <c r="A20" s="823"/>
      <c r="B20" s="841" t="s">
        <v>608</v>
      </c>
      <c r="C20" s="842" t="s">
        <v>602</v>
      </c>
      <c r="H20" s="386"/>
      <c r="I20" s="386"/>
      <c r="J20" s="386"/>
      <c r="K20" s="839"/>
      <c r="L20" s="839"/>
      <c r="M20" s="840"/>
    </row>
    <row r="21" spans="1:13">
      <c r="A21" s="823"/>
      <c r="B21" s="841" t="s">
        <v>609</v>
      </c>
      <c r="C21" s="848" t="s">
        <v>523</v>
      </c>
      <c r="H21" s="849">
        <f t="shared" ref="H21:M21" si="0">SUM(H18:H20)</f>
        <v>0</v>
      </c>
      <c r="I21" s="849">
        <f t="shared" si="0"/>
        <v>0</v>
      </c>
      <c r="J21" s="849">
        <f t="shared" si="0"/>
        <v>0</v>
      </c>
      <c r="K21" s="849">
        <f t="shared" si="0"/>
        <v>0</v>
      </c>
      <c r="L21" s="849">
        <f t="shared" si="0"/>
        <v>0</v>
      </c>
      <c r="M21" s="850">
        <f t="shared" si="0"/>
        <v>0</v>
      </c>
    </row>
    <row r="22" spans="1:13">
      <c r="A22" s="823"/>
      <c r="B22" s="841" t="s">
        <v>678</v>
      </c>
      <c r="H22" s="387"/>
      <c r="I22" s="387"/>
      <c r="J22" s="387"/>
      <c r="K22" s="846"/>
      <c r="L22" s="846"/>
      <c r="M22" s="847"/>
    </row>
    <row r="23" spans="1:13">
      <c r="A23" s="823"/>
      <c r="B23" s="841" t="s">
        <v>679</v>
      </c>
      <c r="C23" s="367" t="s">
        <v>524</v>
      </c>
      <c r="H23" s="387"/>
      <c r="I23" s="387"/>
      <c r="J23" s="387"/>
      <c r="K23" s="846"/>
      <c r="L23" s="846"/>
      <c r="M23" s="847"/>
    </row>
    <row r="24" spans="1:13">
      <c r="A24" s="823"/>
      <c r="B24" s="841" t="s">
        <v>680</v>
      </c>
      <c r="C24" s="838" t="s">
        <v>610</v>
      </c>
      <c r="H24" s="386"/>
      <c r="I24" s="386"/>
      <c r="J24" s="386"/>
      <c r="K24" s="839"/>
      <c r="L24" s="839"/>
      <c r="M24" s="851"/>
    </row>
    <row r="25" spans="1:13">
      <c r="A25" s="823"/>
      <c r="B25" s="841" t="s">
        <v>611</v>
      </c>
      <c r="C25" s="842" t="s">
        <v>512</v>
      </c>
      <c r="H25" s="386"/>
      <c r="I25" s="386"/>
      <c r="J25" s="386"/>
      <c r="K25" s="839"/>
      <c r="L25" s="839"/>
      <c r="M25" s="851"/>
    </row>
    <row r="26" spans="1:13">
      <c r="A26" s="823"/>
      <c r="B26" s="841" t="s">
        <v>612</v>
      </c>
      <c r="C26" s="842" t="s">
        <v>583</v>
      </c>
      <c r="H26" s="386"/>
      <c r="I26" s="386"/>
      <c r="J26" s="386"/>
      <c r="K26" s="839"/>
      <c r="L26" s="839"/>
      <c r="M26" s="851"/>
    </row>
    <row r="27" spans="1:13">
      <c r="A27" s="823"/>
      <c r="B27" s="841" t="s">
        <v>613</v>
      </c>
      <c r="C27" s="842" t="s">
        <v>602</v>
      </c>
      <c r="H27" s="386"/>
      <c r="I27" s="386"/>
      <c r="J27" s="386"/>
      <c r="K27" s="839"/>
      <c r="L27" s="839"/>
      <c r="M27" s="851"/>
    </row>
    <row r="28" spans="1:13">
      <c r="A28" s="823"/>
      <c r="B28" s="841" t="s">
        <v>614</v>
      </c>
      <c r="C28" s="843" t="s">
        <v>615</v>
      </c>
      <c r="H28" s="844">
        <f t="shared" ref="H28:M28" si="1">SUM(H25:H27)</f>
        <v>0</v>
      </c>
      <c r="I28" s="844">
        <f t="shared" si="1"/>
        <v>0</v>
      </c>
      <c r="J28" s="844">
        <f t="shared" si="1"/>
        <v>0</v>
      </c>
      <c r="K28" s="844">
        <f t="shared" si="1"/>
        <v>0</v>
      </c>
      <c r="L28" s="844">
        <f t="shared" si="1"/>
        <v>0</v>
      </c>
      <c r="M28" s="845">
        <f t="shared" si="1"/>
        <v>0</v>
      </c>
    </row>
    <row r="29" spans="1:13">
      <c r="A29" s="823"/>
      <c r="B29" s="841" t="s">
        <v>681</v>
      </c>
      <c r="C29" s="838" t="s">
        <v>616</v>
      </c>
      <c r="H29" s="387"/>
      <c r="I29" s="387"/>
      <c r="J29" s="387"/>
      <c r="K29" s="387"/>
      <c r="L29" s="387"/>
      <c r="M29" s="847"/>
    </row>
    <row r="30" spans="1:13">
      <c r="A30" s="823"/>
      <c r="B30" s="841" t="s">
        <v>587</v>
      </c>
      <c r="C30" s="842" t="s">
        <v>512</v>
      </c>
      <c r="H30" s="387"/>
      <c r="I30" s="387"/>
      <c r="J30" s="387"/>
      <c r="K30" s="387"/>
      <c r="L30" s="387"/>
      <c r="M30" s="847"/>
    </row>
    <row r="31" spans="1:13">
      <c r="A31" s="823"/>
      <c r="B31" s="841" t="s">
        <v>588</v>
      </c>
      <c r="C31" s="842" t="s">
        <v>583</v>
      </c>
      <c r="H31" s="387"/>
      <c r="I31" s="387"/>
      <c r="J31" s="387"/>
      <c r="K31" s="387"/>
      <c r="L31" s="387"/>
      <c r="M31" s="847"/>
    </row>
    <row r="32" spans="1:13">
      <c r="A32" s="823"/>
      <c r="B32" s="841" t="s">
        <v>589</v>
      </c>
      <c r="C32" s="842" t="s">
        <v>602</v>
      </c>
      <c r="H32" s="387"/>
      <c r="I32" s="387"/>
      <c r="J32" s="387"/>
      <c r="K32" s="387"/>
      <c r="L32" s="387"/>
      <c r="M32" s="847"/>
    </row>
    <row r="33" spans="1:16">
      <c r="A33" s="823"/>
      <c r="B33" s="841" t="s">
        <v>590</v>
      </c>
      <c r="C33" s="843" t="s">
        <v>617</v>
      </c>
      <c r="H33" s="844">
        <f t="shared" ref="H33:M33" si="2">SUM(H30:H32)</f>
        <v>0</v>
      </c>
      <c r="I33" s="844">
        <f t="shared" si="2"/>
        <v>0</v>
      </c>
      <c r="J33" s="844">
        <f t="shared" si="2"/>
        <v>0</v>
      </c>
      <c r="K33" s="844">
        <f t="shared" si="2"/>
        <v>0</v>
      </c>
      <c r="L33" s="844">
        <f t="shared" si="2"/>
        <v>0</v>
      </c>
      <c r="M33" s="845">
        <f t="shared" si="2"/>
        <v>0</v>
      </c>
    </row>
    <row r="34" spans="1:16">
      <c r="A34" s="823"/>
      <c r="B34" s="841" t="s">
        <v>682</v>
      </c>
      <c r="C34" s="852" t="s">
        <v>555</v>
      </c>
      <c r="H34" s="844">
        <f t="shared" ref="H34:M34" si="3">H33+H28</f>
        <v>0</v>
      </c>
      <c r="I34" s="844">
        <f t="shared" si="3"/>
        <v>0</v>
      </c>
      <c r="J34" s="844">
        <f t="shared" si="3"/>
        <v>0</v>
      </c>
      <c r="K34" s="844">
        <f t="shared" si="3"/>
        <v>0</v>
      </c>
      <c r="L34" s="844">
        <f t="shared" si="3"/>
        <v>0</v>
      </c>
      <c r="M34" s="845">
        <f t="shared" si="3"/>
        <v>0</v>
      </c>
    </row>
    <row r="35" spans="1:16">
      <c r="A35" s="823"/>
      <c r="B35" s="841" t="s">
        <v>683</v>
      </c>
      <c r="C35" s="848" t="s">
        <v>595</v>
      </c>
      <c r="H35" s="844">
        <f t="shared" ref="H35:M35" si="4">H34+H21</f>
        <v>0</v>
      </c>
      <c r="I35" s="844">
        <f t="shared" si="4"/>
        <v>0</v>
      </c>
      <c r="J35" s="844">
        <f t="shared" si="4"/>
        <v>0</v>
      </c>
      <c r="K35" s="844">
        <f t="shared" si="4"/>
        <v>0</v>
      </c>
      <c r="L35" s="844">
        <f t="shared" si="4"/>
        <v>0</v>
      </c>
      <c r="M35" s="845">
        <f t="shared" si="4"/>
        <v>0</v>
      </c>
    </row>
    <row r="36" spans="1:16">
      <c r="A36" s="823"/>
      <c r="B36" s="841" t="s">
        <v>684</v>
      </c>
      <c r="H36" s="387"/>
      <c r="I36" s="387"/>
      <c r="J36" s="387"/>
      <c r="K36" s="387"/>
      <c r="L36" s="387"/>
      <c r="M36" s="847"/>
    </row>
    <row r="37" spans="1:16">
      <c r="A37" s="823"/>
      <c r="B37" s="841" t="s">
        <v>685</v>
      </c>
      <c r="C37" s="367" t="s">
        <v>618</v>
      </c>
      <c r="H37" s="387"/>
      <c r="I37" s="387"/>
      <c r="J37" s="387"/>
      <c r="K37" s="387"/>
      <c r="L37" s="387"/>
      <c r="M37" s="847"/>
    </row>
    <row r="38" spans="1:16" ht="15.75">
      <c r="A38" s="823"/>
      <c r="B38" s="841" t="s">
        <v>686</v>
      </c>
      <c r="C38" s="838" t="s">
        <v>619</v>
      </c>
      <c r="H38" s="387"/>
      <c r="I38" s="387"/>
      <c r="J38" s="387"/>
      <c r="K38" s="387"/>
      <c r="L38" s="387"/>
      <c r="M38" s="847"/>
      <c r="P38" s="390"/>
    </row>
    <row r="39" spans="1:16" ht="15.75">
      <c r="A39" s="823"/>
      <c r="B39" s="841" t="s">
        <v>541</v>
      </c>
      <c r="C39" s="842" t="s">
        <v>512</v>
      </c>
      <c r="H39" s="387"/>
      <c r="I39" s="387"/>
      <c r="J39" s="387"/>
      <c r="K39" s="387"/>
      <c r="L39" s="387"/>
      <c r="M39" s="847"/>
      <c r="P39" s="390"/>
    </row>
    <row r="40" spans="1:16" ht="15.75">
      <c r="A40" s="823"/>
      <c r="B40" s="841" t="s">
        <v>542</v>
      </c>
      <c r="C40" s="842" t="s">
        <v>602</v>
      </c>
      <c r="H40" s="387"/>
      <c r="I40" s="387"/>
      <c r="J40" s="387"/>
      <c r="K40" s="387"/>
      <c r="L40" s="387"/>
      <c r="M40" s="847"/>
      <c r="P40" s="390"/>
    </row>
    <row r="41" spans="1:16" ht="15.75">
      <c r="A41" s="823"/>
      <c r="B41" s="841" t="s">
        <v>543</v>
      </c>
      <c r="C41" s="843" t="s">
        <v>615</v>
      </c>
      <c r="H41" s="849">
        <f t="shared" ref="H41:M41" si="5">SUM(H39:H40)</f>
        <v>0</v>
      </c>
      <c r="I41" s="849">
        <f t="shared" si="5"/>
        <v>0</v>
      </c>
      <c r="J41" s="849">
        <f t="shared" si="5"/>
        <v>0</v>
      </c>
      <c r="K41" s="849">
        <f t="shared" si="5"/>
        <v>0</v>
      </c>
      <c r="L41" s="849">
        <f t="shared" si="5"/>
        <v>0</v>
      </c>
      <c r="M41" s="850">
        <f t="shared" si="5"/>
        <v>0</v>
      </c>
      <c r="P41" s="390"/>
    </row>
    <row r="42" spans="1:16" ht="15.75">
      <c r="A42" s="823"/>
      <c r="B42" s="841" t="s">
        <v>687</v>
      </c>
      <c r="C42" s="838" t="s">
        <v>620</v>
      </c>
      <c r="H42" s="387"/>
      <c r="I42" s="387"/>
      <c r="J42" s="387"/>
      <c r="K42" s="387"/>
      <c r="L42" s="387"/>
      <c r="M42" s="847"/>
      <c r="P42" s="390"/>
    </row>
    <row r="43" spans="1:16" ht="15.75">
      <c r="A43" s="823"/>
      <c r="B43" s="841" t="s">
        <v>546</v>
      </c>
      <c r="C43" s="842" t="s">
        <v>512</v>
      </c>
      <c r="H43" s="387"/>
      <c r="I43" s="387"/>
      <c r="J43" s="387"/>
      <c r="K43" s="387"/>
      <c r="L43" s="387"/>
      <c r="M43" s="847"/>
      <c r="P43" s="390"/>
    </row>
    <row r="44" spans="1:16" ht="15.75">
      <c r="A44" s="823"/>
      <c r="B44" s="841" t="s">
        <v>547</v>
      </c>
      <c r="C44" s="842" t="s">
        <v>602</v>
      </c>
      <c r="H44" s="387"/>
      <c r="I44" s="387"/>
      <c r="J44" s="387"/>
      <c r="K44" s="387"/>
      <c r="L44" s="387"/>
      <c r="M44" s="847"/>
      <c r="P44" s="390"/>
    </row>
    <row r="45" spans="1:16" ht="15.75">
      <c r="A45" s="823"/>
      <c r="B45" s="841" t="s">
        <v>548</v>
      </c>
      <c r="C45" s="843" t="s">
        <v>617</v>
      </c>
      <c r="H45" s="849">
        <f t="shared" ref="H45:M45" si="6">SUM(H43:H44)</f>
        <v>0</v>
      </c>
      <c r="I45" s="849">
        <f t="shared" si="6"/>
        <v>0</v>
      </c>
      <c r="J45" s="849">
        <f t="shared" si="6"/>
        <v>0</v>
      </c>
      <c r="K45" s="849">
        <f t="shared" si="6"/>
        <v>0</v>
      </c>
      <c r="L45" s="849">
        <f t="shared" si="6"/>
        <v>0</v>
      </c>
      <c r="M45" s="850">
        <f t="shared" si="6"/>
        <v>0</v>
      </c>
      <c r="P45" s="390"/>
    </row>
    <row r="46" spans="1:16" ht="15.75">
      <c r="A46" s="823"/>
      <c r="B46" s="841" t="s">
        <v>695</v>
      </c>
      <c r="C46" s="852" t="s">
        <v>621</v>
      </c>
      <c r="H46" s="849">
        <f t="shared" ref="H46:M46" si="7">H45+H41</f>
        <v>0</v>
      </c>
      <c r="I46" s="849">
        <f t="shared" si="7"/>
        <v>0</v>
      </c>
      <c r="J46" s="849">
        <f t="shared" si="7"/>
        <v>0</v>
      </c>
      <c r="K46" s="849">
        <f t="shared" si="7"/>
        <v>0</v>
      </c>
      <c r="L46" s="849">
        <f t="shared" si="7"/>
        <v>0</v>
      </c>
      <c r="M46" s="850">
        <f t="shared" si="7"/>
        <v>0</v>
      </c>
      <c r="P46" s="390"/>
    </row>
    <row r="47" spans="1:16" ht="15.75">
      <c r="A47" s="823"/>
      <c r="B47" s="841" t="s">
        <v>696</v>
      </c>
      <c r="C47" s="865"/>
      <c r="H47" s="387"/>
      <c r="I47" s="387"/>
      <c r="J47" s="387"/>
      <c r="K47" s="387"/>
      <c r="L47" s="387"/>
      <c r="M47" s="847"/>
      <c r="P47" s="390"/>
    </row>
    <row r="48" spans="1:16" ht="15.75">
      <c r="A48" s="823"/>
      <c r="B48" s="841" t="s">
        <v>567</v>
      </c>
      <c r="C48" s="367" t="s">
        <v>601</v>
      </c>
      <c r="H48" s="846"/>
      <c r="I48" s="846"/>
      <c r="J48" s="846"/>
      <c r="K48" s="846"/>
      <c r="L48" s="846"/>
      <c r="M48" s="847"/>
      <c r="P48" s="390"/>
    </row>
    <row r="49" spans="1:16" ht="15.75">
      <c r="A49" s="823"/>
      <c r="B49" s="841" t="s">
        <v>568</v>
      </c>
      <c r="C49" s="842" t="s">
        <v>512</v>
      </c>
      <c r="H49" s="846"/>
      <c r="I49" s="846"/>
      <c r="J49" s="846"/>
      <c r="K49" s="846"/>
      <c r="L49" s="846"/>
      <c r="M49" s="847"/>
      <c r="P49" s="390"/>
    </row>
    <row r="50" spans="1:16" ht="15.75">
      <c r="A50" s="823"/>
      <c r="B50" s="378" t="s">
        <v>695</v>
      </c>
      <c r="C50" s="842" t="s">
        <v>583</v>
      </c>
      <c r="H50" s="846"/>
      <c r="I50" s="846"/>
      <c r="J50" s="846"/>
      <c r="K50" s="846"/>
      <c r="L50" s="846"/>
      <c r="M50" s="847"/>
      <c r="P50" s="390"/>
    </row>
    <row r="51" spans="1:16" ht="15.75">
      <c r="A51" s="823"/>
      <c r="B51" s="841" t="s">
        <v>570</v>
      </c>
      <c r="C51" s="842" t="s">
        <v>602</v>
      </c>
      <c r="H51" s="846"/>
      <c r="I51" s="846"/>
      <c r="J51" s="846"/>
      <c r="K51" s="846"/>
      <c r="L51" s="846"/>
      <c r="M51" s="847"/>
      <c r="P51" s="390"/>
    </row>
    <row r="52" spans="1:16" ht="15.75">
      <c r="A52" s="823"/>
      <c r="B52" s="841" t="s">
        <v>571</v>
      </c>
      <c r="C52" s="848" t="s">
        <v>603</v>
      </c>
      <c r="H52" s="849">
        <f t="shared" ref="H52:M52" si="8">SUM(H49:H51)</f>
        <v>0</v>
      </c>
      <c r="I52" s="849">
        <f t="shared" si="8"/>
        <v>0</v>
      </c>
      <c r="J52" s="849">
        <f t="shared" si="8"/>
        <v>0</v>
      </c>
      <c r="K52" s="849">
        <f t="shared" si="8"/>
        <v>0</v>
      </c>
      <c r="L52" s="849">
        <f t="shared" si="8"/>
        <v>0</v>
      </c>
      <c r="M52" s="850">
        <f t="shared" si="8"/>
        <v>0</v>
      </c>
      <c r="P52" s="390"/>
    </row>
    <row r="53" spans="1:16" ht="15.75">
      <c r="A53" s="823"/>
      <c r="B53" s="841" t="s">
        <v>572</v>
      </c>
      <c r="C53" s="843"/>
      <c r="H53" s="846"/>
      <c r="I53" s="846"/>
      <c r="J53" s="846"/>
      <c r="K53" s="846"/>
      <c r="L53" s="846"/>
      <c r="M53" s="847"/>
      <c r="P53" s="390"/>
    </row>
    <row r="54" spans="1:16">
      <c r="A54" s="823"/>
      <c r="B54" s="378" t="s">
        <v>696</v>
      </c>
      <c r="C54" s="367" t="s">
        <v>604</v>
      </c>
      <c r="H54" s="846"/>
      <c r="I54" s="846"/>
      <c r="J54" s="846"/>
      <c r="K54" s="846"/>
      <c r="L54" s="846"/>
      <c r="M54" s="847"/>
    </row>
    <row r="55" spans="1:16">
      <c r="A55" s="823"/>
      <c r="B55" s="841" t="s">
        <v>574</v>
      </c>
      <c r="C55" s="842" t="s">
        <v>512</v>
      </c>
      <c r="H55" s="846"/>
      <c r="I55" s="846"/>
      <c r="J55" s="846"/>
      <c r="K55" s="846"/>
      <c r="L55" s="846"/>
      <c r="M55" s="847"/>
    </row>
    <row r="56" spans="1:16">
      <c r="A56" s="823"/>
      <c r="B56" s="841" t="s">
        <v>575</v>
      </c>
      <c r="C56" s="842" t="s">
        <v>583</v>
      </c>
      <c r="H56" s="846"/>
      <c r="I56" s="846"/>
      <c r="J56" s="846"/>
      <c r="K56" s="846"/>
      <c r="L56" s="846"/>
      <c r="M56" s="847"/>
    </row>
    <row r="57" spans="1:16">
      <c r="A57" s="823"/>
      <c r="B57" s="841" t="s">
        <v>576</v>
      </c>
      <c r="C57" s="842" t="s">
        <v>602</v>
      </c>
      <c r="H57" s="846"/>
      <c r="I57" s="846"/>
      <c r="J57" s="846"/>
      <c r="K57" s="846"/>
      <c r="L57" s="846"/>
      <c r="M57" s="847"/>
    </row>
    <row r="58" spans="1:16">
      <c r="A58" s="823"/>
      <c r="B58" s="378" t="s">
        <v>697</v>
      </c>
      <c r="C58" s="848" t="s">
        <v>605</v>
      </c>
      <c r="H58" s="849">
        <f t="shared" ref="H58:M58" si="9">SUM(H55:H57)</f>
        <v>0</v>
      </c>
      <c r="I58" s="849">
        <f t="shared" si="9"/>
        <v>0</v>
      </c>
      <c r="J58" s="849">
        <f t="shared" si="9"/>
        <v>0</v>
      </c>
      <c r="K58" s="849">
        <f t="shared" si="9"/>
        <v>0</v>
      </c>
      <c r="L58" s="849">
        <f t="shared" si="9"/>
        <v>0</v>
      </c>
      <c r="M58" s="850">
        <f t="shared" si="9"/>
        <v>0</v>
      </c>
    </row>
    <row r="59" spans="1:16">
      <c r="A59" s="823"/>
      <c r="B59" s="841" t="s">
        <v>578</v>
      </c>
      <c r="C59" s="842"/>
      <c r="H59" s="846"/>
      <c r="I59" s="846"/>
      <c r="J59" s="846"/>
      <c r="K59" s="846"/>
      <c r="L59" s="846"/>
      <c r="M59" s="847"/>
    </row>
    <row r="60" spans="1:16">
      <c r="A60" s="823"/>
      <c r="B60" s="841" t="s">
        <v>579</v>
      </c>
      <c r="C60" s="842"/>
      <c r="H60" s="846"/>
      <c r="I60" s="846"/>
      <c r="J60" s="846"/>
      <c r="K60" s="846"/>
      <c r="L60" s="846"/>
      <c r="M60" s="847"/>
    </row>
    <row r="61" spans="1:16">
      <c r="A61" s="823"/>
      <c r="B61" s="841" t="s">
        <v>580</v>
      </c>
      <c r="C61" s="843"/>
      <c r="H61" s="846"/>
      <c r="I61" s="846"/>
      <c r="J61" s="846"/>
      <c r="K61" s="846"/>
      <c r="L61" s="846"/>
      <c r="M61" s="847"/>
    </row>
    <row r="62" spans="1:16">
      <c r="A62" s="823"/>
      <c r="B62" s="378" t="s">
        <v>698</v>
      </c>
      <c r="C62" s="842"/>
      <c r="H62" s="846"/>
      <c r="I62" s="846"/>
      <c r="J62" s="846"/>
      <c r="K62" s="846"/>
      <c r="L62" s="846"/>
      <c r="M62" s="847"/>
    </row>
    <row r="63" spans="1:16">
      <c r="A63" s="823"/>
      <c r="B63" s="378" t="s">
        <v>699</v>
      </c>
      <c r="H63" s="387"/>
      <c r="I63" s="387"/>
      <c r="J63" s="387"/>
      <c r="K63" s="387"/>
      <c r="L63" s="387"/>
      <c r="M63" s="847"/>
    </row>
    <row r="64" spans="1:16" ht="15.75" thickBot="1">
      <c r="A64" s="823"/>
      <c r="B64" s="853" t="s">
        <v>700</v>
      </c>
      <c r="C64" s="366" t="s">
        <v>581</v>
      </c>
      <c r="D64" s="366"/>
      <c r="E64" s="366"/>
      <c r="F64" s="366"/>
      <c r="G64" s="741"/>
      <c r="H64" s="854">
        <f t="shared" ref="H64:M64" si="10">H58+H52+H46+H35</f>
        <v>0</v>
      </c>
      <c r="I64" s="854">
        <f t="shared" si="10"/>
        <v>0</v>
      </c>
      <c r="J64" s="854">
        <f t="shared" si="10"/>
        <v>0</v>
      </c>
      <c r="K64" s="854">
        <f t="shared" si="10"/>
        <v>0</v>
      </c>
      <c r="L64" s="854">
        <f t="shared" si="10"/>
        <v>0</v>
      </c>
      <c r="M64" s="855">
        <f t="shared" si="10"/>
        <v>0</v>
      </c>
    </row>
    <row r="65" spans="1:13" ht="15.75" thickTop="1">
      <c r="A65" s="823"/>
      <c r="B65" s="856"/>
      <c r="H65" s="857"/>
      <c r="I65" s="857"/>
      <c r="J65" s="857"/>
      <c r="K65" s="857"/>
      <c r="L65" s="857"/>
      <c r="M65" s="858"/>
    </row>
    <row r="66" spans="1:13" ht="15.75" thickBot="1">
      <c r="A66" s="859"/>
      <c r="B66" s="860"/>
      <c r="C66" s="861"/>
      <c r="D66" s="861"/>
      <c r="E66" s="861"/>
      <c r="F66" s="861"/>
      <c r="G66" s="861"/>
      <c r="H66" s="861"/>
      <c r="I66" s="861"/>
      <c r="J66" s="861"/>
      <c r="K66" s="861"/>
      <c r="L66" s="861"/>
      <c r="M66" s="862"/>
    </row>
    <row r="68" spans="1:13">
      <c r="M68" s="376" t="s">
        <v>582</v>
      </c>
    </row>
    <row r="69" spans="1:13">
      <c r="M69" s="700"/>
    </row>
    <row r="72" spans="1:13" ht="15.75">
      <c r="C72" s="396"/>
      <c r="D72" s="396"/>
      <c r="E72" s="396"/>
      <c r="F72" s="397"/>
    </row>
    <row r="147" spans="15:17">
      <c r="O147" s="367" t="s">
        <v>492</v>
      </c>
      <c r="P147" s="367" t="s">
        <v>492</v>
      </c>
      <c r="Q147" s="367" t="s">
        <v>492</v>
      </c>
    </row>
  </sheetData>
  <mergeCells count="1">
    <mergeCell ref="C12:I12"/>
  </mergeCells>
  <pageMargins left="0.5" right="0.5" top="0.5" bottom="0.55000000000000004" header="0.5" footer="0.5"/>
  <pageSetup scale="47"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ransitionEvaluation="1" transitionEntry="1">
    <pageSetUpPr fitToPage="1"/>
  </sheetPr>
  <dimension ref="A1:O375"/>
  <sheetViews>
    <sheetView defaultGridColor="0" colorId="22" zoomScale="87" workbookViewId="0">
      <selection activeCell="I5" sqref="I5"/>
    </sheetView>
  </sheetViews>
  <sheetFormatPr defaultColWidth="9.77734375" defaultRowHeight="15"/>
  <cols>
    <col min="1" max="1" width="4.77734375" style="459" customWidth="1"/>
    <col min="2" max="2" width="8.77734375" style="459" customWidth="1"/>
    <col min="3" max="3" width="9.77734375" style="459"/>
    <col min="4" max="4" width="11.77734375" style="459" customWidth="1"/>
    <col min="5" max="5" width="12.77734375" style="459" customWidth="1"/>
    <col min="6" max="6" width="13.77734375" style="459" customWidth="1"/>
    <col min="7" max="7" width="12.77734375" style="459" customWidth="1"/>
    <col min="8" max="8" width="8.77734375" style="459" customWidth="1"/>
    <col min="9" max="10" width="17.77734375" style="459" customWidth="1"/>
    <col min="11" max="11" width="5.77734375" style="459" customWidth="1"/>
    <col min="12" max="13" width="9.77734375" style="459"/>
    <col min="14" max="14" width="15.77734375" style="459" customWidth="1"/>
    <col min="15" max="16384" width="9.77734375" style="459"/>
  </cols>
  <sheetData>
    <row r="1" spans="1:15" ht="15.75">
      <c r="A1" s="458"/>
    </row>
    <row r="2" spans="1:15">
      <c r="A2" s="460"/>
      <c r="B2" s="460"/>
      <c r="C2" s="460"/>
      <c r="D2" s="460"/>
      <c r="E2" s="460"/>
      <c r="F2" s="460"/>
      <c r="G2" s="460"/>
      <c r="H2" s="460"/>
      <c r="I2" s="460"/>
      <c r="J2" s="460"/>
      <c r="O2" s="459" t="s">
        <v>455</v>
      </c>
    </row>
    <row r="3" spans="1:15">
      <c r="A3" s="461"/>
      <c r="B3" s="459" t="s">
        <v>494</v>
      </c>
      <c r="F3" s="461" t="s">
        <v>495</v>
      </c>
      <c r="I3" s="462" t="s">
        <v>496</v>
      </c>
      <c r="J3" s="459" t="s">
        <v>497</v>
      </c>
      <c r="K3" s="461"/>
      <c r="O3" s="459" t="s">
        <v>456</v>
      </c>
    </row>
    <row r="4" spans="1:15">
      <c r="A4" s="461"/>
      <c r="F4" s="463" t="s">
        <v>498</v>
      </c>
      <c r="I4" s="462"/>
      <c r="K4" s="461"/>
      <c r="O4" s="459" t="s">
        <v>458</v>
      </c>
    </row>
    <row r="5" spans="1:15">
      <c r="A5" s="461"/>
      <c r="B5" t="str">
        <f>'pg. 1'!$D$10</f>
        <v>[Utility Name]</v>
      </c>
      <c r="F5" s="461" t="s">
        <v>1012</v>
      </c>
      <c r="I5" s="933" t="str">
        <f>'pg. 1'!$O$31</f>
        <v>03/30/2025</v>
      </c>
      <c r="J5" s="18" t="str">
        <f>'pg. 1'!$M$10</f>
        <v xml:space="preserve">   December 31, 2024</v>
      </c>
      <c r="K5" s="461"/>
      <c r="O5" s="459" t="s">
        <v>459</v>
      </c>
    </row>
    <row r="6" spans="1:15">
      <c r="A6" s="464"/>
      <c r="B6" s="460"/>
      <c r="C6" s="460"/>
      <c r="D6" s="460"/>
      <c r="E6" s="460"/>
      <c r="F6" s="464"/>
      <c r="G6" s="460"/>
      <c r="H6" s="460"/>
      <c r="I6" s="465"/>
      <c r="J6" s="460"/>
      <c r="K6" s="461"/>
      <c r="O6" s="459" t="s">
        <v>462</v>
      </c>
    </row>
    <row r="7" spans="1:15">
      <c r="A7" s="461"/>
      <c r="K7" s="461"/>
      <c r="O7" s="459" t="s">
        <v>445</v>
      </c>
    </row>
    <row r="8" spans="1:15">
      <c r="A8" s="466" t="s">
        <v>446</v>
      </c>
      <c r="B8" s="467"/>
      <c r="C8" s="467"/>
      <c r="D8" s="467"/>
      <c r="E8" s="467"/>
      <c r="F8" s="467"/>
      <c r="G8" s="467"/>
      <c r="H8" s="467"/>
      <c r="I8" s="467"/>
      <c r="J8" s="467"/>
      <c r="K8" s="461"/>
      <c r="O8" s="459" t="s">
        <v>447</v>
      </c>
    </row>
    <row r="9" spans="1:15">
      <c r="A9" s="464"/>
      <c r="B9" s="460"/>
      <c r="C9" s="460"/>
      <c r="D9" s="460"/>
      <c r="E9" s="460"/>
      <c r="F9" s="460"/>
      <c r="G9" s="460"/>
      <c r="H9" s="460"/>
      <c r="I9" s="460"/>
      <c r="J9" s="460"/>
      <c r="K9" s="461"/>
      <c r="O9" s="459" t="s">
        <v>448</v>
      </c>
    </row>
    <row r="10" spans="1:15">
      <c r="A10" s="461"/>
      <c r="K10" s="461"/>
      <c r="O10" s="459" t="s">
        <v>449</v>
      </c>
    </row>
    <row r="11" spans="1:15">
      <c r="A11" s="466" t="s">
        <v>450</v>
      </c>
      <c r="B11" s="467"/>
      <c r="C11" s="467"/>
      <c r="D11" s="467"/>
      <c r="E11" s="467"/>
      <c r="F11" s="467"/>
      <c r="G11" s="467"/>
      <c r="H11" s="467"/>
      <c r="I11" s="467"/>
      <c r="J11" s="467"/>
      <c r="K11" s="461"/>
      <c r="O11" s="459" t="s">
        <v>451</v>
      </c>
    </row>
    <row r="12" spans="1:15">
      <c r="A12" s="464"/>
      <c r="B12" s="460"/>
      <c r="C12" s="460"/>
      <c r="D12" s="460"/>
      <c r="E12" s="460"/>
      <c r="F12" s="460"/>
      <c r="G12" s="460"/>
      <c r="H12" s="460"/>
      <c r="I12" s="460"/>
      <c r="J12" s="460"/>
      <c r="K12" s="461"/>
      <c r="O12" s="459" t="s">
        <v>452</v>
      </c>
    </row>
    <row r="13" spans="1:15">
      <c r="A13" s="462"/>
      <c r="I13" s="462"/>
      <c r="K13" s="461"/>
    </row>
    <row r="14" spans="1:15">
      <c r="A14" s="468" t="s">
        <v>752</v>
      </c>
      <c r="B14" s="467" t="s">
        <v>1576</v>
      </c>
      <c r="C14" s="467"/>
      <c r="D14" s="467"/>
      <c r="E14" s="467"/>
      <c r="F14" s="467"/>
      <c r="G14" s="467"/>
      <c r="H14" s="467"/>
      <c r="I14" s="468" t="s">
        <v>443</v>
      </c>
      <c r="J14" s="469" t="s">
        <v>443</v>
      </c>
      <c r="K14" s="461"/>
    </row>
    <row r="15" spans="1:15">
      <c r="A15" s="462" t="s">
        <v>753</v>
      </c>
      <c r="B15" s="467"/>
      <c r="C15" s="467"/>
      <c r="D15" s="467"/>
      <c r="E15" s="467"/>
      <c r="F15" s="467"/>
      <c r="G15" s="467"/>
      <c r="H15" s="467"/>
      <c r="I15" s="468" t="s">
        <v>1578</v>
      </c>
      <c r="J15" s="469" t="s">
        <v>1579</v>
      </c>
      <c r="K15" s="461"/>
    </row>
    <row r="16" spans="1:15">
      <c r="A16" s="465"/>
      <c r="B16" s="470" t="s">
        <v>739</v>
      </c>
      <c r="C16" s="470"/>
      <c r="D16" s="470"/>
      <c r="E16" s="470"/>
      <c r="F16" s="470"/>
      <c r="G16" s="470"/>
      <c r="H16" s="470"/>
      <c r="I16" s="471" t="s">
        <v>2508</v>
      </c>
      <c r="J16" s="472" t="s">
        <v>675</v>
      </c>
      <c r="K16" s="461"/>
    </row>
    <row r="17" spans="1:11" ht="15.95" customHeight="1">
      <c r="A17" s="462"/>
      <c r="I17" s="473"/>
      <c r="J17" s="474"/>
      <c r="K17" s="461"/>
    </row>
    <row r="18" spans="1:11" ht="15.95" customHeight="1">
      <c r="A18" s="468" t="s">
        <v>676</v>
      </c>
      <c r="B18" s="475" t="s">
        <v>453</v>
      </c>
      <c r="C18" s="467"/>
      <c r="D18" s="467"/>
      <c r="E18" s="467"/>
      <c r="F18" s="467"/>
      <c r="G18" s="467"/>
      <c r="H18" s="467"/>
      <c r="I18" s="473"/>
      <c r="J18" s="474"/>
      <c r="K18" s="461"/>
    </row>
    <row r="19" spans="1:11" ht="15.95" customHeight="1">
      <c r="A19" s="468" t="s">
        <v>677</v>
      </c>
      <c r="B19" s="628" t="s">
        <v>758</v>
      </c>
      <c r="C19" s="467"/>
      <c r="D19" s="467"/>
      <c r="E19" s="467"/>
      <c r="F19" s="467"/>
      <c r="G19" s="467"/>
      <c r="H19" s="467"/>
      <c r="I19" s="476"/>
      <c r="J19" s="477"/>
      <c r="K19" s="461"/>
    </row>
    <row r="20" spans="1:11" ht="15.95" customHeight="1">
      <c r="A20" s="468" t="s">
        <v>678</v>
      </c>
      <c r="B20" s="459" t="s">
        <v>759</v>
      </c>
      <c r="D20" s="477"/>
      <c r="I20" s="478"/>
      <c r="J20" s="479"/>
      <c r="K20" s="461"/>
    </row>
    <row r="21" spans="1:11" ht="15.95" customHeight="1">
      <c r="A21" s="468" t="s">
        <v>679</v>
      </c>
      <c r="B21" s="627" t="s">
        <v>760</v>
      </c>
      <c r="C21" s="467"/>
      <c r="D21" s="467"/>
      <c r="E21" s="467"/>
      <c r="F21" s="467"/>
      <c r="G21" s="467"/>
      <c r="H21" s="467"/>
      <c r="I21" s="476"/>
      <c r="J21" s="477"/>
      <c r="K21" s="461"/>
    </row>
    <row r="22" spans="1:11" ht="15.95" customHeight="1">
      <c r="A22" s="468" t="s">
        <v>680</v>
      </c>
      <c r="B22" s="627" t="s">
        <v>761</v>
      </c>
      <c r="C22" s="467"/>
      <c r="D22" s="475"/>
      <c r="E22" s="467"/>
      <c r="F22" s="467"/>
      <c r="G22" s="467"/>
      <c r="H22" s="467"/>
      <c r="I22" s="476"/>
      <c r="J22" s="477"/>
      <c r="K22" s="461"/>
    </row>
    <row r="23" spans="1:11" ht="15.95" customHeight="1">
      <c r="A23" s="468" t="s">
        <v>681</v>
      </c>
      <c r="B23" s="626" t="s">
        <v>762</v>
      </c>
      <c r="I23" s="476"/>
      <c r="J23" s="477"/>
      <c r="K23" s="461"/>
    </row>
    <row r="24" spans="1:11" ht="15.95" customHeight="1">
      <c r="A24" s="468" t="s">
        <v>682</v>
      </c>
      <c r="B24" s="459" t="s">
        <v>763</v>
      </c>
      <c r="C24" s="459" t="s">
        <v>764</v>
      </c>
      <c r="D24" s="477"/>
      <c r="I24" s="476"/>
      <c r="J24" s="477"/>
      <c r="K24" s="461"/>
    </row>
    <row r="25" spans="1:11" ht="15.95" customHeight="1">
      <c r="A25" s="468" t="s">
        <v>683</v>
      </c>
      <c r="B25" s="459" t="s">
        <v>765</v>
      </c>
      <c r="C25" s="459" t="s">
        <v>766</v>
      </c>
      <c r="D25" s="477"/>
      <c r="I25" s="476"/>
      <c r="J25" s="477"/>
      <c r="K25" s="461"/>
    </row>
    <row r="26" spans="1:11" ht="15.95" customHeight="1">
      <c r="A26" s="468" t="s">
        <v>684</v>
      </c>
      <c r="B26" s="459" t="s">
        <v>767</v>
      </c>
      <c r="C26" s="459" t="s">
        <v>768</v>
      </c>
      <c r="D26" s="477"/>
      <c r="I26" s="476"/>
      <c r="J26" s="477"/>
      <c r="K26" s="461"/>
    </row>
    <row r="27" spans="1:11" ht="15.95" customHeight="1">
      <c r="A27" s="468" t="s">
        <v>685</v>
      </c>
      <c r="B27" s="459" t="s">
        <v>769</v>
      </c>
      <c r="C27" s="459" t="s">
        <v>770</v>
      </c>
      <c r="D27" s="477"/>
      <c r="I27" s="476"/>
      <c r="J27" s="477"/>
      <c r="K27" s="461"/>
    </row>
    <row r="28" spans="1:11" ht="15.95" customHeight="1">
      <c r="A28" s="468" t="s">
        <v>686</v>
      </c>
      <c r="B28" s="459" t="s">
        <v>771</v>
      </c>
      <c r="C28" s="459" t="s">
        <v>772</v>
      </c>
      <c r="D28" s="477"/>
      <c r="I28" s="476"/>
      <c r="J28" s="477"/>
      <c r="K28" s="461"/>
    </row>
    <row r="29" spans="1:11" ht="15.95" customHeight="1">
      <c r="A29" s="468" t="s">
        <v>687</v>
      </c>
      <c r="B29" s="459" t="s">
        <v>773</v>
      </c>
      <c r="C29" s="459" t="s">
        <v>774</v>
      </c>
      <c r="D29" s="477"/>
      <c r="I29" s="476"/>
      <c r="J29" s="477"/>
      <c r="K29" s="461"/>
    </row>
    <row r="30" spans="1:11" ht="15.95" customHeight="1">
      <c r="A30" s="468" t="s">
        <v>688</v>
      </c>
      <c r="B30" s="459" t="s">
        <v>775</v>
      </c>
      <c r="C30" s="459" t="s">
        <v>776</v>
      </c>
      <c r="D30" s="477"/>
      <c r="I30" s="476"/>
      <c r="J30" s="477"/>
      <c r="K30" s="461"/>
    </row>
    <row r="31" spans="1:11" ht="15.95" customHeight="1">
      <c r="A31" s="468" t="s">
        <v>689</v>
      </c>
      <c r="B31" s="459" t="s">
        <v>777</v>
      </c>
      <c r="C31" s="459" t="s">
        <v>778</v>
      </c>
      <c r="D31" s="477"/>
      <c r="I31" s="476"/>
      <c r="J31" s="477"/>
      <c r="K31" s="461"/>
    </row>
    <row r="32" spans="1:11" ht="15.95" customHeight="1">
      <c r="A32" s="468" t="s">
        <v>690</v>
      </c>
      <c r="B32" s="459" t="s">
        <v>779</v>
      </c>
      <c r="C32" s="459" t="s">
        <v>780</v>
      </c>
      <c r="D32" s="477"/>
      <c r="I32" s="476"/>
      <c r="J32" s="477"/>
      <c r="K32" s="461"/>
    </row>
    <row r="33" spans="1:11" ht="15.95" customHeight="1">
      <c r="A33" s="468" t="s">
        <v>691</v>
      </c>
      <c r="B33" s="459" t="s">
        <v>781</v>
      </c>
      <c r="C33" s="459" t="s">
        <v>782</v>
      </c>
      <c r="D33" s="477"/>
      <c r="I33" s="476"/>
      <c r="J33" s="477"/>
      <c r="K33" s="461"/>
    </row>
    <row r="34" spans="1:11" ht="15.95" customHeight="1">
      <c r="A34" s="468" t="s">
        <v>692</v>
      </c>
      <c r="B34" s="459" t="s">
        <v>783</v>
      </c>
      <c r="C34" s="459" t="s">
        <v>784</v>
      </c>
      <c r="D34" s="477"/>
      <c r="I34" s="476"/>
      <c r="J34" s="477"/>
      <c r="K34" s="461"/>
    </row>
    <row r="35" spans="1:11" ht="15.95" customHeight="1">
      <c r="A35" s="468" t="s">
        <v>693</v>
      </c>
      <c r="C35" s="459" t="s">
        <v>785</v>
      </c>
      <c r="D35" s="477"/>
      <c r="I35" s="480">
        <f>SUM(I24:I34)</f>
        <v>0</v>
      </c>
      <c r="J35" s="481">
        <f>SUM(J24:J34)</f>
        <v>0</v>
      </c>
      <c r="K35" s="461"/>
    </row>
    <row r="36" spans="1:11" ht="15.95" customHeight="1">
      <c r="A36" s="468" t="s">
        <v>694</v>
      </c>
      <c r="B36" s="626" t="s">
        <v>2360</v>
      </c>
      <c r="D36" s="477"/>
      <c r="I36" s="473"/>
      <c r="J36" s="474"/>
      <c r="K36" s="461"/>
    </row>
    <row r="37" spans="1:11" ht="15.95" customHeight="1">
      <c r="A37" s="468" t="s">
        <v>695</v>
      </c>
      <c r="B37" s="459" t="s">
        <v>2361</v>
      </c>
      <c r="C37" s="459" t="s">
        <v>2362</v>
      </c>
      <c r="D37" s="477"/>
      <c r="I37" s="476"/>
      <c r="J37" s="477"/>
      <c r="K37" s="461"/>
    </row>
    <row r="38" spans="1:11" ht="15.95" customHeight="1">
      <c r="A38" s="468" t="s">
        <v>696</v>
      </c>
      <c r="B38" s="459" t="s">
        <v>2363</v>
      </c>
      <c r="C38" s="459" t="s">
        <v>2364</v>
      </c>
      <c r="D38" s="477"/>
      <c r="I38" s="476"/>
      <c r="J38" s="477"/>
      <c r="K38" s="461"/>
    </row>
    <row r="39" spans="1:11" ht="15.95" customHeight="1">
      <c r="A39" s="468" t="s">
        <v>697</v>
      </c>
      <c r="B39" s="459" t="s">
        <v>2365</v>
      </c>
      <c r="C39" s="459" t="s">
        <v>2366</v>
      </c>
      <c r="D39" s="477"/>
      <c r="I39" s="476"/>
      <c r="J39" s="477"/>
      <c r="K39" s="461"/>
    </row>
    <row r="40" spans="1:11" ht="15.95" customHeight="1">
      <c r="A40" s="468" t="s">
        <v>698</v>
      </c>
      <c r="B40" s="459" t="s">
        <v>2367</v>
      </c>
      <c r="C40" s="459" t="s">
        <v>2368</v>
      </c>
      <c r="D40" s="477"/>
      <c r="I40" s="476"/>
      <c r="J40" s="477"/>
      <c r="K40" s="461"/>
    </row>
    <row r="41" spans="1:11" ht="15.95" customHeight="1">
      <c r="A41" s="468" t="s">
        <v>699</v>
      </c>
      <c r="B41" s="459" t="s">
        <v>2369</v>
      </c>
      <c r="C41" s="459" t="s">
        <v>2370</v>
      </c>
      <c r="D41" s="477"/>
      <c r="I41" s="476"/>
      <c r="J41" s="477"/>
      <c r="K41" s="461"/>
    </row>
    <row r="42" spans="1:11" ht="15.95" customHeight="1">
      <c r="A42" s="468" t="s">
        <v>700</v>
      </c>
      <c r="B42" s="459" t="s">
        <v>2371</v>
      </c>
      <c r="C42" s="459" t="s">
        <v>2372</v>
      </c>
      <c r="D42" s="477"/>
      <c r="I42" s="476"/>
      <c r="J42" s="477"/>
      <c r="K42" s="461"/>
    </row>
    <row r="43" spans="1:11" ht="15.95" customHeight="1">
      <c r="A43" s="468" t="s">
        <v>701</v>
      </c>
      <c r="B43" s="459" t="s">
        <v>2373</v>
      </c>
      <c r="C43" s="459" t="s">
        <v>2374</v>
      </c>
      <c r="D43" s="477"/>
      <c r="I43" s="476"/>
      <c r="J43" s="477"/>
      <c r="K43" s="461"/>
    </row>
    <row r="44" spans="1:11" ht="15.95" customHeight="1">
      <c r="A44" s="468" t="s">
        <v>702</v>
      </c>
      <c r="B44" s="459" t="s">
        <v>2375</v>
      </c>
      <c r="C44" s="459" t="s">
        <v>2376</v>
      </c>
      <c r="D44" s="477"/>
      <c r="I44" s="476"/>
      <c r="J44" s="477"/>
      <c r="K44" s="461"/>
    </row>
    <row r="45" spans="1:11" ht="15.95" customHeight="1">
      <c r="A45" s="468" t="s">
        <v>703</v>
      </c>
      <c r="B45" s="459" t="s">
        <v>2377</v>
      </c>
      <c r="C45" s="459" t="s">
        <v>2378</v>
      </c>
      <c r="D45" s="477"/>
      <c r="I45" s="476"/>
      <c r="J45" s="477"/>
      <c r="K45" s="461"/>
    </row>
    <row r="46" spans="1:11" ht="15.95" customHeight="1">
      <c r="A46" s="468" t="s">
        <v>704</v>
      </c>
      <c r="C46" s="459" t="s">
        <v>2379</v>
      </c>
      <c r="D46" s="477"/>
      <c r="I46" s="480">
        <f>SUM(I37:I45)</f>
        <v>0</v>
      </c>
      <c r="J46" s="481">
        <f>SUM(J37:J45)</f>
        <v>0</v>
      </c>
      <c r="K46" s="461"/>
    </row>
    <row r="47" spans="1:11" ht="15.95" customHeight="1" thickBot="1">
      <c r="A47" s="468" t="s">
        <v>705</v>
      </c>
      <c r="C47" s="459" t="s">
        <v>2380</v>
      </c>
      <c r="D47" s="477"/>
      <c r="I47" s="482">
        <f>I35+I46</f>
        <v>0</v>
      </c>
      <c r="J47" s="483">
        <f>J35+J46</f>
        <v>0</v>
      </c>
      <c r="K47" s="461"/>
    </row>
    <row r="48" spans="1:11" ht="15.95" customHeight="1" thickTop="1">
      <c r="A48" s="468" t="s">
        <v>706</v>
      </c>
      <c r="B48" s="627" t="s">
        <v>2381</v>
      </c>
      <c r="C48" s="467"/>
      <c r="D48" s="467"/>
      <c r="E48" s="467"/>
      <c r="F48" s="467"/>
      <c r="G48" s="467"/>
      <c r="H48" s="467"/>
      <c r="I48" s="473"/>
      <c r="J48" s="474"/>
      <c r="K48" s="461"/>
    </row>
    <row r="49" spans="1:12" ht="15.95" customHeight="1">
      <c r="A49" s="468" t="s">
        <v>707</v>
      </c>
      <c r="B49" s="626" t="s">
        <v>762</v>
      </c>
      <c r="D49" s="477"/>
      <c r="I49" s="473"/>
      <c r="J49" s="474"/>
      <c r="K49" s="461"/>
    </row>
    <row r="50" spans="1:12" ht="15.95" customHeight="1">
      <c r="A50" s="468" t="s">
        <v>708</v>
      </c>
      <c r="B50" s="459" t="s">
        <v>2382</v>
      </c>
      <c r="C50" s="459" t="s">
        <v>764</v>
      </c>
      <c r="D50" s="477"/>
      <c r="I50" s="476"/>
      <c r="J50" s="477"/>
      <c r="K50" s="461"/>
    </row>
    <row r="51" spans="1:12" ht="15.95" customHeight="1">
      <c r="A51" s="468" t="s">
        <v>709</v>
      </c>
      <c r="B51" s="459" t="s">
        <v>2383</v>
      </c>
      <c r="C51" s="459" t="s">
        <v>2384</v>
      </c>
      <c r="D51" s="477"/>
      <c r="I51" s="476"/>
      <c r="J51" s="477"/>
      <c r="K51" s="461"/>
    </row>
    <row r="52" spans="1:12" ht="15.95" customHeight="1">
      <c r="A52" s="468" t="s">
        <v>710</v>
      </c>
      <c r="B52" s="459" t="s">
        <v>2385</v>
      </c>
      <c r="C52" s="459" t="s">
        <v>2386</v>
      </c>
      <c r="D52" s="477"/>
      <c r="I52" s="476"/>
      <c r="J52" s="477"/>
      <c r="K52" s="461"/>
    </row>
    <row r="53" spans="1:12" ht="15.95" customHeight="1">
      <c r="A53" s="468" t="s">
        <v>711</v>
      </c>
      <c r="B53" s="459" t="s">
        <v>2387</v>
      </c>
      <c r="C53" s="459" t="s">
        <v>2388</v>
      </c>
      <c r="D53" s="477"/>
      <c r="I53" s="476"/>
      <c r="J53" s="477"/>
      <c r="K53" s="461"/>
    </row>
    <row r="54" spans="1:12" ht="15.95" customHeight="1">
      <c r="A54" s="468" t="s">
        <v>712</v>
      </c>
      <c r="B54" s="459" t="s">
        <v>2389</v>
      </c>
      <c r="C54" s="459" t="s">
        <v>2390</v>
      </c>
      <c r="D54" s="477"/>
      <c r="I54" s="476"/>
      <c r="J54" s="477"/>
      <c r="K54" s="461"/>
    </row>
    <row r="55" spans="1:12" ht="15.95" customHeight="1">
      <c r="A55" s="468" t="s">
        <v>713</v>
      </c>
      <c r="B55" s="459" t="s">
        <v>2391</v>
      </c>
      <c r="C55" s="459" t="s">
        <v>2392</v>
      </c>
      <c r="I55" s="476"/>
      <c r="J55" s="477"/>
      <c r="K55" s="461"/>
    </row>
    <row r="56" spans="1:12" ht="15.95" customHeight="1">
      <c r="A56" s="468" t="s">
        <v>714</v>
      </c>
      <c r="B56" s="459" t="s">
        <v>2393</v>
      </c>
      <c r="C56" s="459" t="s">
        <v>2394</v>
      </c>
      <c r="D56" s="477"/>
      <c r="I56" s="476"/>
      <c r="J56" s="477"/>
      <c r="K56" s="461"/>
    </row>
    <row r="57" spans="1:12" ht="15.95" customHeight="1">
      <c r="A57" s="468" t="s">
        <v>715</v>
      </c>
      <c r="B57" s="459" t="s">
        <v>2395</v>
      </c>
      <c r="C57" s="459" t="s">
        <v>2396</v>
      </c>
      <c r="D57" s="477"/>
      <c r="I57" s="476"/>
      <c r="J57" s="477"/>
      <c r="K57" s="461"/>
    </row>
    <row r="58" spans="1:12" ht="15.95" customHeight="1">
      <c r="A58" s="468" t="s">
        <v>716</v>
      </c>
      <c r="B58" s="459" t="s">
        <v>2397</v>
      </c>
      <c r="C58" s="459" t="s">
        <v>2398</v>
      </c>
      <c r="D58" s="477"/>
      <c r="I58" s="476"/>
      <c r="J58" s="477"/>
      <c r="K58" s="461"/>
    </row>
    <row r="59" spans="1:12" ht="15.95" customHeight="1">
      <c r="A59" s="468" t="s">
        <v>717</v>
      </c>
      <c r="B59" s="459" t="s">
        <v>2399</v>
      </c>
      <c r="C59" s="459" t="s">
        <v>2400</v>
      </c>
      <c r="D59" s="477"/>
      <c r="I59" s="476"/>
      <c r="J59" s="477"/>
      <c r="K59" s="461"/>
    </row>
    <row r="60" spans="1:12" ht="15.95" customHeight="1">
      <c r="A60" s="468" t="s">
        <v>718</v>
      </c>
      <c r="B60" s="459" t="s">
        <v>2401</v>
      </c>
      <c r="C60" s="459" t="s">
        <v>2402</v>
      </c>
      <c r="D60" s="477"/>
      <c r="I60" s="476"/>
      <c r="J60" s="477"/>
      <c r="K60" s="461"/>
    </row>
    <row r="61" spans="1:12" ht="15.95" customHeight="1">
      <c r="A61" s="468" t="s">
        <v>719</v>
      </c>
      <c r="B61" s="459" t="s">
        <v>2403</v>
      </c>
      <c r="C61" s="459" t="s">
        <v>2404</v>
      </c>
      <c r="I61" s="476"/>
      <c r="J61" s="477"/>
      <c r="K61" s="461"/>
    </row>
    <row r="62" spans="1:12" ht="15.95" customHeight="1">
      <c r="A62" s="468" t="s">
        <v>1270</v>
      </c>
      <c r="B62" s="459" t="s">
        <v>2405</v>
      </c>
      <c r="I62" s="476"/>
      <c r="J62" s="477"/>
      <c r="K62" s="461"/>
    </row>
    <row r="63" spans="1:12" ht="15.95" customHeight="1">
      <c r="A63" s="468" t="s">
        <v>1272</v>
      </c>
      <c r="B63" s="459" t="s">
        <v>2406</v>
      </c>
      <c r="C63" s="459" t="s">
        <v>784</v>
      </c>
      <c r="D63" s="477"/>
      <c r="I63" s="476"/>
      <c r="J63" s="477"/>
      <c r="K63" s="461"/>
    </row>
    <row r="64" spans="1:12" ht="15.95" customHeight="1">
      <c r="A64" s="468" t="s">
        <v>1275</v>
      </c>
      <c r="C64" s="459" t="s">
        <v>2407</v>
      </c>
      <c r="I64" s="484">
        <f>SUM(I50:I63)</f>
        <v>0</v>
      </c>
      <c r="J64" s="485">
        <f>SUM(J50:J63)</f>
        <v>0</v>
      </c>
      <c r="K64" s="461"/>
      <c r="L64" s="477"/>
    </row>
    <row r="65" spans="1:11" ht="15.95" customHeight="1">
      <c r="A65" s="471"/>
      <c r="B65" s="460"/>
      <c r="C65" s="460"/>
      <c r="D65" s="460"/>
      <c r="E65" s="460"/>
      <c r="F65" s="460"/>
      <c r="G65" s="460"/>
      <c r="H65" s="460"/>
      <c r="I65" s="486"/>
      <c r="J65" s="487"/>
      <c r="K65" s="461"/>
    </row>
    <row r="66" spans="1:11" ht="15.95" customHeight="1">
      <c r="A66" s="469"/>
      <c r="I66" s="477"/>
      <c r="J66" s="477"/>
    </row>
    <row r="68" spans="1:11">
      <c r="D68" s="477"/>
      <c r="F68" s="469"/>
      <c r="J68" s="692" t="s">
        <v>2343</v>
      </c>
    </row>
    <row r="69" spans="1:11">
      <c r="D69" s="477"/>
      <c r="J69" s="701"/>
    </row>
    <row r="149" spans="12:14">
      <c r="L149" s="459" t="s">
        <v>492</v>
      </c>
      <c r="M149" s="459" t="s">
        <v>492</v>
      </c>
      <c r="N149" s="459" t="s">
        <v>492</v>
      </c>
    </row>
    <row r="284" spans="9:10">
      <c r="I284" s="477"/>
      <c r="J284" s="477"/>
    </row>
    <row r="289" spans="9:10">
      <c r="I289" s="477"/>
      <c r="J289" s="477"/>
    </row>
    <row r="290" spans="9:10">
      <c r="I290" s="477"/>
      <c r="J290" s="477"/>
    </row>
    <row r="374" spans="9:10">
      <c r="I374" s="477"/>
      <c r="J374" s="477"/>
    </row>
    <row r="375" spans="9:10">
      <c r="I375" s="477"/>
      <c r="J375" s="477"/>
    </row>
  </sheetData>
  <customSheetViews>
    <customSheetView guid="{3336704C-C86D-41A0-9B04-03A25221C3F1}" scale="87" colorId="22" showPageBreaks="1" fitToPage="1" printArea="1" showRuler="0">
      <selection activeCell="J5" sqref="J5"/>
      <pageMargins left="0.5" right="0.5" top="0.5" bottom="0.55000000000000004" header="0.5" footer="0.5"/>
      <pageSetup scale="64" orientation="portrait" r:id="rId1"/>
      <headerFooter alignWithMargins="0"/>
    </customSheetView>
    <customSheetView guid="{186A0260-DB8C-42F6-ADCE-9C35D9933D5B}" scale="87" colorId="22" fitToPage="1" showRuler="0">
      <selection activeCell="D4" sqref="D4"/>
      <pageMargins left="0.5" right="0.5" top="0.5" bottom="0.55000000000000004" header="0.5" footer="0.5"/>
      <pageSetup scale="64" orientation="portrait" r:id="rId2"/>
      <headerFooter alignWithMargins="0"/>
    </customSheetView>
    <customSheetView guid="{0F9397AA-B4ED-47EF-BC79-BFEC0D3E0701}" scale="87" colorId="22" showPageBreaks="1" fitToPage="1" printArea="1" showRuler="0" topLeftCell="A40">
      <selection activeCell="B49" sqref="B49"/>
      <pageMargins left="0.5" right="0.5" top="0.5" bottom="0.55000000000000004" header="0.5" footer="0.5"/>
      <pageSetup scale="64" orientation="portrait" r:id="rId3"/>
      <headerFooter alignWithMargins="0"/>
    </customSheetView>
    <customSheetView guid="{CCA0C3E2-B2E2-4226-9654-0AB73CE002E7}" scale="87" colorId="22" showPageBreaks="1" fitToPage="1" printArea="1" showRuler="0" topLeftCell="H58">
      <selection activeCell="K69" sqref="A1:K69"/>
      <pageMargins left="0.5" right="0.5" top="0.5" bottom="0.55000000000000004" header="0.5" footer="0.5"/>
      <pageSetup scale="64" orientation="portrait" r:id="rId4"/>
      <headerFooter alignWithMargins="0"/>
    </customSheetView>
    <customSheetView guid="{56D44596-4A75-4B45-B852-2389F2F06E07}" scale="87" colorId="22" fitToPage="1" showRuler="0" topLeftCell="H58">
      <selection activeCell="K69" sqref="A1:K69"/>
      <pageMargins left="0.5" right="0.5" top="0.5" bottom="0.55000000000000004" header="0.5" footer="0.5"/>
      <pageSetup scale="64" orientation="portrait" r:id="rId5"/>
      <headerFooter alignWithMargins="0"/>
    </customSheetView>
    <customSheetView guid="{D5B5BADA-8EBF-4C10-97E9-D8DAB5586B34}" scale="87" colorId="22" showPageBreaks="1" fitToPage="1" printArea="1" showRuler="0" topLeftCell="H1">
      <selection activeCell="J6" sqref="J6"/>
      <pageMargins left="0.5" right="0.5" top="0.5" bottom="0.55000000000000004" header="0.5" footer="0.5"/>
      <pageSetup scale="64" orientation="portrait" r:id="rId6"/>
      <headerFooter alignWithMargins="0"/>
    </customSheetView>
  </customSheetViews>
  <phoneticPr fontId="0" type="noConversion"/>
  <pageMargins left="0.5" right="0.5" top="0.5" bottom="0.55000000000000004" header="0.5" footer="0.5"/>
  <pageSetup scale="64" orientation="portrait" r:id="rId7"/>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ransitionEvaluation="1" transitionEntry="1">
    <pageSetUpPr fitToPage="1"/>
  </sheetPr>
  <dimension ref="A1:I75"/>
  <sheetViews>
    <sheetView defaultGridColor="0" colorId="22" zoomScale="87" workbookViewId="0">
      <selection activeCell="G5" sqref="G5"/>
    </sheetView>
  </sheetViews>
  <sheetFormatPr defaultColWidth="9.77734375" defaultRowHeight="15"/>
  <cols>
    <col min="1" max="1" width="5.77734375" style="459" customWidth="1"/>
    <col min="2" max="2" width="7.77734375" style="459" customWidth="1"/>
    <col min="3" max="3" width="9.77734375" style="459"/>
    <col min="4" max="4" width="26.77734375" style="459" customWidth="1"/>
    <col min="5" max="5" width="9.77734375" style="459"/>
    <col min="6" max="6" width="12.77734375" style="459" customWidth="1"/>
    <col min="7" max="8" width="15.77734375" style="459" customWidth="1"/>
    <col min="9" max="9" width="2" style="459" customWidth="1"/>
    <col min="10" max="16384" width="9.77734375" style="459"/>
  </cols>
  <sheetData>
    <row r="1" spans="1:9" ht="15.75">
      <c r="A1" s="458"/>
    </row>
    <row r="2" spans="1:9">
      <c r="A2" s="460"/>
      <c r="B2" s="460"/>
      <c r="C2" s="460"/>
      <c r="D2" s="460"/>
      <c r="E2" s="460"/>
      <c r="F2" s="460"/>
      <c r="G2" s="460"/>
      <c r="H2" s="460"/>
    </row>
    <row r="3" spans="1:9">
      <c r="A3" s="461"/>
      <c r="B3" s="459" t="s">
        <v>494</v>
      </c>
      <c r="E3" s="461" t="s">
        <v>495</v>
      </c>
      <c r="G3" s="462" t="s">
        <v>496</v>
      </c>
      <c r="H3" s="488" t="s">
        <v>497</v>
      </c>
      <c r="I3" s="461"/>
    </row>
    <row r="4" spans="1:9">
      <c r="A4" s="461"/>
      <c r="E4" s="463" t="s">
        <v>1011</v>
      </c>
      <c r="G4" s="462"/>
      <c r="H4" s="488"/>
      <c r="I4" s="461"/>
    </row>
    <row r="5" spans="1:9">
      <c r="A5" s="461"/>
      <c r="B5" t="str">
        <f>'pg. 1'!$D$10</f>
        <v>[Utility Name]</v>
      </c>
      <c r="E5" s="461" t="s">
        <v>1012</v>
      </c>
      <c r="G5" s="933" t="str">
        <f>'pg. 1'!$O$31</f>
        <v>03/30/2025</v>
      </c>
      <c r="H5" s="18" t="str">
        <f>'pg. 1'!$M$10</f>
        <v xml:space="preserve">   December 31, 2024</v>
      </c>
      <c r="I5" s="461"/>
    </row>
    <row r="6" spans="1:9">
      <c r="A6" s="464"/>
      <c r="B6" s="460"/>
      <c r="C6" s="460"/>
      <c r="D6" s="460"/>
      <c r="E6" s="464"/>
      <c r="F6" s="460"/>
      <c r="G6" s="465"/>
      <c r="H6" s="489"/>
      <c r="I6" s="461"/>
    </row>
    <row r="7" spans="1:9">
      <c r="A7" s="461"/>
      <c r="H7" s="488"/>
      <c r="I7" s="461"/>
    </row>
    <row r="8" spans="1:9">
      <c r="A8" s="466" t="s">
        <v>2408</v>
      </c>
      <c r="B8" s="467"/>
      <c r="C8" s="467"/>
      <c r="D8" s="467"/>
      <c r="E8" s="467"/>
      <c r="F8" s="467"/>
      <c r="G8" s="467"/>
      <c r="H8" s="490"/>
      <c r="I8" s="461"/>
    </row>
    <row r="9" spans="1:9">
      <c r="A9" s="464"/>
      <c r="B9" s="460"/>
      <c r="C9" s="460"/>
      <c r="D9" s="460"/>
      <c r="E9" s="460"/>
      <c r="F9" s="460"/>
      <c r="G9" s="460"/>
      <c r="H9" s="489"/>
      <c r="I9" s="461"/>
    </row>
    <row r="10" spans="1:9">
      <c r="A10" s="468"/>
      <c r="G10" s="468" t="s">
        <v>443</v>
      </c>
      <c r="H10" s="491" t="s">
        <v>443</v>
      </c>
      <c r="I10" s="461"/>
    </row>
    <row r="11" spans="1:9">
      <c r="A11" s="468" t="s">
        <v>752</v>
      </c>
      <c r="B11" s="467" t="s">
        <v>70</v>
      </c>
      <c r="C11" s="467"/>
      <c r="D11" s="467"/>
      <c r="E11" s="467"/>
      <c r="F11" s="467"/>
      <c r="G11" s="468" t="s">
        <v>1578</v>
      </c>
      <c r="H11" s="491" t="s">
        <v>1579</v>
      </c>
      <c r="I11" s="461"/>
    </row>
    <row r="12" spans="1:9">
      <c r="A12" s="468" t="s">
        <v>2499</v>
      </c>
      <c r="B12" s="467" t="s">
        <v>739</v>
      </c>
      <c r="C12" s="467"/>
      <c r="D12" s="467"/>
      <c r="E12" s="467"/>
      <c r="F12" s="467"/>
      <c r="G12" s="468" t="s">
        <v>2508</v>
      </c>
      <c r="H12" s="491" t="s">
        <v>675</v>
      </c>
      <c r="I12" s="461"/>
    </row>
    <row r="13" spans="1:9">
      <c r="A13" s="471"/>
      <c r="B13" s="460"/>
      <c r="C13" s="460"/>
      <c r="D13" s="460"/>
      <c r="E13" s="460"/>
      <c r="F13" s="460"/>
      <c r="G13" s="486"/>
      <c r="H13" s="492"/>
      <c r="I13" s="461"/>
    </row>
    <row r="14" spans="1:9" ht="15.75">
      <c r="A14" s="468"/>
      <c r="D14" s="626" t="s">
        <v>2409</v>
      </c>
      <c r="G14" s="473"/>
      <c r="H14" s="473"/>
      <c r="I14" s="461"/>
    </row>
    <row r="15" spans="1:9" ht="15.75">
      <c r="A15" s="468" t="s">
        <v>1278</v>
      </c>
      <c r="B15" s="626" t="s">
        <v>2360</v>
      </c>
      <c r="G15" s="473"/>
      <c r="H15" s="473"/>
      <c r="I15" s="461"/>
    </row>
    <row r="16" spans="1:9">
      <c r="A16" s="468" t="s">
        <v>1280</v>
      </c>
      <c r="B16" s="459" t="s">
        <v>2410</v>
      </c>
      <c r="C16" s="459" t="s">
        <v>2362</v>
      </c>
      <c r="G16" s="462"/>
      <c r="H16" s="462"/>
      <c r="I16" s="461"/>
    </row>
    <row r="17" spans="1:9">
      <c r="A17" s="468" t="s">
        <v>1282</v>
      </c>
      <c r="B17" s="459" t="s">
        <v>2411</v>
      </c>
      <c r="C17" s="459" t="s">
        <v>2364</v>
      </c>
      <c r="G17" s="462"/>
      <c r="H17" s="462"/>
      <c r="I17" s="461"/>
    </row>
    <row r="18" spans="1:9">
      <c r="A18" s="468" t="s">
        <v>1284</v>
      </c>
      <c r="B18" s="459" t="s">
        <v>2412</v>
      </c>
      <c r="C18" s="459" t="s">
        <v>2413</v>
      </c>
      <c r="G18" s="462"/>
      <c r="H18" s="462"/>
      <c r="I18" s="461"/>
    </row>
    <row r="19" spans="1:9">
      <c r="A19" s="468" t="s">
        <v>1286</v>
      </c>
      <c r="B19" s="459" t="s">
        <v>2414</v>
      </c>
      <c r="C19" s="459" t="s">
        <v>2415</v>
      </c>
      <c r="G19" s="462"/>
      <c r="H19" s="462"/>
      <c r="I19" s="461"/>
    </row>
    <row r="20" spans="1:9">
      <c r="A20" s="468" t="s">
        <v>1289</v>
      </c>
      <c r="B20" s="459" t="s">
        <v>2416</v>
      </c>
      <c r="C20" s="459" t="s">
        <v>2417</v>
      </c>
      <c r="G20" s="462"/>
      <c r="H20" s="462"/>
      <c r="I20" s="461"/>
    </row>
    <row r="21" spans="1:9">
      <c r="A21" s="468" t="s">
        <v>1291</v>
      </c>
      <c r="B21" s="459" t="s">
        <v>2418</v>
      </c>
      <c r="C21" s="459" t="s">
        <v>2419</v>
      </c>
      <c r="G21" s="462"/>
      <c r="H21" s="462"/>
      <c r="I21" s="461"/>
    </row>
    <row r="22" spans="1:9">
      <c r="A22" s="468" t="s">
        <v>1293</v>
      </c>
      <c r="B22" s="459" t="s">
        <v>2420</v>
      </c>
      <c r="C22" s="459" t="s">
        <v>2421</v>
      </c>
      <c r="G22" s="462"/>
      <c r="H22" s="462"/>
      <c r="I22" s="461"/>
    </row>
    <row r="23" spans="1:9">
      <c r="A23" s="468" t="s">
        <v>1295</v>
      </c>
      <c r="B23" s="459" t="s">
        <v>2422</v>
      </c>
      <c r="C23" s="459" t="s">
        <v>2378</v>
      </c>
      <c r="G23" s="462"/>
      <c r="H23" s="462"/>
      <c r="I23" s="461"/>
    </row>
    <row r="24" spans="1:9">
      <c r="A24" s="468" t="s">
        <v>1297</v>
      </c>
      <c r="C24" s="459" t="s">
        <v>2423</v>
      </c>
      <c r="G24" s="480">
        <f>SUM(G16:G23)</f>
        <v>0</v>
      </c>
      <c r="H24" s="480">
        <f>SUM(H16:H23)</f>
        <v>0</v>
      </c>
      <c r="I24" s="461"/>
    </row>
    <row r="25" spans="1:9" ht="15.75" thickBot="1">
      <c r="A25" s="468" t="s">
        <v>1300</v>
      </c>
      <c r="C25" s="459" t="s">
        <v>2424</v>
      </c>
      <c r="G25" s="482">
        <f>G24+'p. 41'!I64</f>
        <v>0</v>
      </c>
      <c r="H25" s="482">
        <f>H24+'p. 41'!J64</f>
        <v>0</v>
      </c>
      <c r="I25" s="461"/>
    </row>
    <row r="26" spans="1:9" ht="16.5" thickTop="1">
      <c r="A26" s="468" t="s">
        <v>1302</v>
      </c>
      <c r="D26" s="629" t="s">
        <v>2425</v>
      </c>
      <c r="G26" s="473"/>
      <c r="H26" s="474"/>
      <c r="I26" s="461"/>
    </row>
    <row r="27" spans="1:9" ht="15.75">
      <c r="A27" s="468" t="s">
        <v>1305</v>
      </c>
      <c r="B27" s="626" t="s">
        <v>762</v>
      </c>
      <c r="G27" s="473"/>
      <c r="H27" s="474"/>
      <c r="I27" s="461"/>
    </row>
    <row r="28" spans="1:9">
      <c r="A28" s="468" t="s">
        <v>1307</v>
      </c>
      <c r="B28" s="459" t="s">
        <v>2426</v>
      </c>
      <c r="C28" s="459" t="s">
        <v>2427</v>
      </c>
      <c r="G28" s="462"/>
      <c r="H28" s="462"/>
      <c r="I28" s="461"/>
    </row>
    <row r="29" spans="1:9">
      <c r="A29" s="468" t="s">
        <v>1309</v>
      </c>
      <c r="B29" s="459" t="s">
        <v>2428</v>
      </c>
      <c r="C29" s="459" t="s">
        <v>2429</v>
      </c>
      <c r="G29" s="462"/>
      <c r="H29" s="462"/>
      <c r="I29" s="461"/>
    </row>
    <row r="30" spans="1:9">
      <c r="A30" s="468" t="s">
        <v>1312</v>
      </c>
      <c r="B30" s="459" t="s">
        <v>2430</v>
      </c>
      <c r="C30" s="459" t="s">
        <v>2431</v>
      </c>
      <c r="G30" s="462"/>
      <c r="H30" s="462"/>
      <c r="I30" s="461"/>
    </row>
    <row r="31" spans="1:9">
      <c r="A31" s="468" t="s">
        <v>1314</v>
      </c>
      <c r="B31" s="459" t="s">
        <v>2432</v>
      </c>
      <c r="C31" s="459" t="s">
        <v>2433</v>
      </c>
      <c r="G31" s="462"/>
      <c r="H31" s="462"/>
      <c r="I31" s="461"/>
    </row>
    <row r="32" spans="1:9" ht="15.75" thickBot="1">
      <c r="A32" s="468" t="s">
        <v>1316</v>
      </c>
      <c r="C32" s="459" t="s">
        <v>2434</v>
      </c>
      <c r="G32" s="493">
        <f>SUM(G28:G31)</f>
        <v>0</v>
      </c>
      <c r="H32" s="493">
        <f>SUM(H28:H31)</f>
        <v>0</v>
      </c>
      <c r="I32" s="461"/>
    </row>
    <row r="33" spans="1:9" ht="16.5" thickTop="1">
      <c r="A33" s="468"/>
      <c r="D33" s="629" t="s">
        <v>2435</v>
      </c>
      <c r="G33" s="473"/>
      <c r="H33" s="474"/>
      <c r="I33" s="461"/>
    </row>
    <row r="34" spans="1:9" ht="15.75">
      <c r="A34" s="468" t="s">
        <v>1318</v>
      </c>
      <c r="B34" s="626" t="s">
        <v>762</v>
      </c>
      <c r="G34" s="473"/>
      <c r="H34" s="474"/>
      <c r="I34" s="461"/>
    </row>
    <row r="35" spans="1:9">
      <c r="A35" s="468" t="s">
        <v>1320</v>
      </c>
      <c r="B35" s="459" t="s">
        <v>2436</v>
      </c>
      <c r="C35" s="459" t="s">
        <v>2437</v>
      </c>
      <c r="G35" s="494"/>
      <c r="H35" s="494"/>
      <c r="I35" s="461"/>
    </row>
    <row r="36" spans="1:9">
      <c r="A36" s="468" t="s">
        <v>1322</v>
      </c>
      <c r="B36" s="459" t="s">
        <v>2438</v>
      </c>
      <c r="C36" s="459" t="s">
        <v>2439</v>
      </c>
      <c r="G36" s="462"/>
      <c r="H36" s="462"/>
      <c r="I36" s="461"/>
    </row>
    <row r="37" spans="1:9">
      <c r="A37" s="468" t="s">
        <v>1324</v>
      </c>
      <c r="B37" s="459" t="s">
        <v>2440</v>
      </c>
      <c r="C37" s="459" t="s">
        <v>2441</v>
      </c>
      <c r="G37" s="462"/>
      <c r="H37" s="462"/>
      <c r="I37" s="461"/>
    </row>
    <row r="38" spans="1:9">
      <c r="A38" s="468" t="s">
        <v>38</v>
      </c>
      <c r="B38" s="459" t="s">
        <v>2442</v>
      </c>
      <c r="C38" s="459" t="s">
        <v>2443</v>
      </c>
      <c r="G38" s="462"/>
      <c r="H38" s="462"/>
      <c r="I38" s="461"/>
    </row>
    <row r="39" spans="1:9">
      <c r="A39" s="468" t="s">
        <v>40</v>
      </c>
      <c r="B39" s="459" t="s">
        <v>2444</v>
      </c>
      <c r="C39" s="459" t="s">
        <v>2445</v>
      </c>
      <c r="G39" s="495"/>
      <c r="H39" s="495"/>
      <c r="I39" s="461"/>
    </row>
    <row r="40" spans="1:9">
      <c r="A40" s="468" t="s">
        <v>41</v>
      </c>
      <c r="B40" s="459" t="s">
        <v>2446</v>
      </c>
      <c r="C40" s="459" t="s">
        <v>2447</v>
      </c>
      <c r="G40" s="462"/>
      <c r="H40" s="462"/>
      <c r="I40" s="461"/>
    </row>
    <row r="41" spans="1:9">
      <c r="A41" s="468" t="s">
        <v>43</v>
      </c>
      <c r="B41" s="459" t="s">
        <v>2448</v>
      </c>
      <c r="C41" s="459" t="s">
        <v>2449</v>
      </c>
      <c r="G41" s="462"/>
      <c r="H41" s="462"/>
      <c r="I41" s="461"/>
    </row>
    <row r="42" spans="1:9">
      <c r="A42" s="468" t="s">
        <v>44</v>
      </c>
      <c r="B42" s="459" t="s">
        <v>2450</v>
      </c>
      <c r="C42" s="459" t="s">
        <v>2451</v>
      </c>
      <c r="G42" s="462"/>
      <c r="H42" s="462"/>
      <c r="I42" s="461"/>
    </row>
    <row r="43" spans="1:9">
      <c r="A43" s="468" t="s">
        <v>45</v>
      </c>
      <c r="B43" s="459" t="s">
        <v>2452</v>
      </c>
      <c r="C43" s="459" t="s">
        <v>2453</v>
      </c>
      <c r="G43" s="495"/>
      <c r="H43" s="495"/>
      <c r="I43" s="461"/>
    </row>
    <row r="44" spans="1:9">
      <c r="A44" s="468" t="s">
        <v>46</v>
      </c>
      <c r="G44" s="473"/>
      <c r="H44" s="474"/>
      <c r="I44" s="461"/>
    </row>
    <row r="45" spans="1:9">
      <c r="A45" s="468" t="s">
        <v>47</v>
      </c>
      <c r="C45" s="459" t="s">
        <v>2454</v>
      </c>
      <c r="G45" s="480">
        <f>SUM(G35:G43)</f>
        <v>0</v>
      </c>
      <c r="H45" s="480">
        <f>SUM(H35:H43)</f>
        <v>0</v>
      </c>
      <c r="I45" s="461"/>
    </row>
    <row r="46" spans="1:9">
      <c r="A46" s="468" t="s">
        <v>48</v>
      </c>
      <c r="B46" s="459" t="s">
        <v>2455</v>
      </c>
      <c r="C46" s="459" t="s">
        <v>2456</v>
      </c>
      <c r="G46" s="465"/>
      <c r="H46" s="465"/>
      <c r="I46" s="461"/>
    </row>
    <row r="47" spans="1:9" ht="15.75">
      <c r="A47" s="468" t="s">
        <v>50</v>
      </c>
      <c r="B47" s="626" t="s">
        <v>2457</v>
      </c>
      <c r="G47" s="473"/>
      <c r="H47" s="474"/>
      <c r="I47" s="461"/>
    </row>
    <row r="48" spans="1:9">
      <c r="A48" s="468" t="s">
        <v>51</v>
      </c>
      <c r="B48" s="459" t="s">
        <v>2458</v>
      </c>
      <c r="C48" s="459" t="s">
        <v>2459</v>
      </c>
      <c r="G48" s="462"/>
      <c r="H48" s="462"/>
      <c r="I48" s="461"/>
    </row>
    <row r="49" spans="1:9">
      <c r="A49" s="468" t="s">
        <v>53</v>
      </c>
      <c r="B49" s="459" t="s">
        <v>2460</v>
      </c>
      <c r="C49" s="459" t="s">
        <v>2461</v>
      </c>
      <c r="G49" s="462"/>
      <c r="H49" s="462"/>
      <c r="I49" s="461"/>
    </row>
    <row r="50" spans="1:9">
      <c r="A50" s="468" t="s">
        <v>55</v>
      </c>
      <c r="B50" s="459" t="s">
        <v>2462</v>
      </c>
      <c r="C50" s="459" t="s">
        <v>2463</v>
      </c>
      <c r="G50" s="462"/>
      <c r="H50" s="462"/>
      <c r="I50" s="461"/>
    </row>
    <row r="51" spans="1:9">
      <c r="A51" s="468" t="s">
        <v>57</v>
      </c>
      <c r="B51" s="459" t="s">
        <v>2464</v>
      </c>
      <c r="C51" s="459" t="s">
        <v>2465</v>
      </c>
      <c r="G51" s="462"/>
      <c r="H51" s="462"/>
      <c r="I51" s="461"/>
    </row>
    <row r="52" spans="1:9">
      <c r="A52" s="468" t="s">
        <v>59</v>
      </c>
      <c r="B52" s="459" t="s">
        <v>2466</v>
      </c>
      <c r="C52" s="459" t="s">
        <v>2467</v>
      </c>
      <c r="G52" s="496"/>
      <c r="H52" s="496"/>
      <c r="I52" s="461"/>
    </row>
    <row r="53" spans="1:9">
      <c r="A53" s="468" t="s">
        <v>60</v>
      </c>
      <c r="C53" s="459" t="s">
        <v>2468</v>
      </c>
      <c r="G53" s="486">
        <f>SUM(G48:G52)</f>
        <v>0</v>
      </c>
      <c r="H53" s="486">
        <f>SUM(H48:H52)</f>
        <v>0</v>
      </c>
      <c r="I53" s="461"/>
    </row>
    <row r="54" spans="1:9">
      <c r="A54" s="468" t="s">
        <v>62</v>
      </c>
      <c r="B54" s="459" t="s">
        <v>2469</v>
      </c>
      <c r="C54" s="459" t="s">
        <v>2470</v>
      </c>
      <c r="G54" s="495"/>
      <c r="H54" s="495"/>
      <c r="I54" s="461"/>
    </row>
    <row r="55" spans="1:9">
      <c r="A55" s="468" t="s">
        <v>64</v>
      </c>
      <c r="B55" s="459" t="s">
        <v>2471</v>
      </c>
      <c r="G55" s="495"/>
      <c r="H55" s="495"/>
      <c r="I55" s="461"/>
    </row>
    <row r="56" spans="1:9">
      <c r="A56" s="468" t="s">
        <v>65</v>
      </c>
      <c r="B56" s="459" t="s">
        <v>2472</v>
      </c>
      <c r="C56" s="459" t="s">
        <v>2473</v>
      </c>
      <c r="G56" s="476"/>
      <c r="H56" s="476"/>
      <c r="I56" s="461"/>
    </row>
    <row r="57" spans="1:9">
      <c r="A57" s="468" t="s">
        <v>1883</v>
      </c>
      <c r="B57" s="459" t="s">
        <v>2474</v>
      </c>
      <c r="C57" s="459" t="s">
        <v>2475</v>
      </c>
      <c r="G57" s="476"/>
      <c r="H57" s="476"/>
      <c r="I57" s="461"/>
    </row>
    <row r="58" spans="1:9" ht="15.75">
      <c r="A58" s="468" t="s">
        <v>1884</v>
      </c>
      <c r="B58" s="626" t="s">
        <v>2476</v>
      </c>
      <c r="G58" s="473"/>
      <c r="H58" s="474"/>
      <c r="I58" s="461"/>
    </row>
    <row r="59" spans="1:9">
      <c r="A59" s="468" t="s">
        <v>1991</v>
      </c>
      <c r="B59" s="459" t="s">
        <v>2477</v>
      </c>
      <c r="C59" s="459" t="s">
        <v>622</v>
      </c>
      <c r="G59" s="476"/>
      <c r="H59" s="476"/>
      <c r="I59" s="461"/>
    </row>
    <row r="60" spans="1:9">
      <c r="A60" s="468" t="s">
        <v>1993</v>
      </c>
      <c r="B60" s="459" t="s">
        <v>623</v>
      </c>
      <c r="C60" s="459" t="s">
        <v>624</v>
      </c>
      <c r="G60" s="476"/>
      <c r="H60" s="476"/>
      <c r="I60" s="461"/>
    </row>
    <row r="61" spans="1:9">
      <c r="A61" s="468" t="s">
        <v>1995</v>
      </c>
      <c r="B61" s="459" t="s">
        <v>625</v>
      </c>
      <c r="C61" s="459" t="s">
        <v>626</v>
      </c>
      <c r="G61" s="496"/>
      <c r="H61" s="496"/>
      <c r="I61" s="461"/>
    </row>
    <row r="62" spans="1:9">
      <c r="A62" s="468" t="s">
        <v>1998</v>
      </c>
      <c r="C62" s="459" t="s">
        <v>627</v>
      </c>
      <c r="G62" s="486">
        <f>SUM(G59:G61)</f>
        <v>0</v>
      </c>
      <c r="H62" s="486">
        <f>SUM(H59:H61)</f>
        <v>0</v>
      </c>
      <c r="I62" s="461"/>
    </row>
    <row r="63" spans="1:9" ht="18.95" customHeight="1">
      <c r="A63" s="468" t="s">
        <v>2001</v>
      </c>
      <c r="B63" s="459" t="s">
        <v>628</v>
      </c>
      <c r="C63" s="459" t="s">
        <v>629</v>
      </c>
      <c r="G63" s="496"/>
      <c r="H63" s="496"/>
      <c r="I63" s="461"/>
    </row>
    <row r="64" spans="1:9" ht="19.899999999999999" customHeight="1">
      <c r="A64" s="468" t="s">
        <v>2004</v>
      </c>
      <c r="C64" s="459" t="s">
        <v>630</v>
      </c>
      <c r="G64" s="486">
        <f>G45+G46+G53+G54+G55+G56+G57+G62+G63</f>
        <v>0</v>
      </c>
      <c r="H64" s="486">
        <f>H45+H46+H53+H54+H55+H56+H57+H62+H63</f>
        <v>0</v>
      </c>
      <c r="I64" s="461"/>
    </row>
    <row r="65" spans="1:9" ht="21.95" customHeight="1" thickBot="1">
      <c r="A65" s="468" t="s">
        <v>2007</v>
      </c>
      <c r="C65" s="459" t="s">
        <v>631</v>
      </c>
      <c r="G65" s="497">
        <f>'p. 41'!I20+'p. 41'!I47+G25+G32+G64</f>
        <v>0</v>
      </c>
      <c r="H65" s="497">
        <f>'p. 41'!J20+'p. 41'!J47+H25+H32+H64</f>
        <v>0</v>
      </c>
      <c r="I65" s="461"/>
    </row>
    <row r="66" spans="1:9" ht="4.9000000000000004" customHeight="1" thickTop="1">
      <c r="A66" s="471"/>
      <c r="B66" s="460"/>
      <c r="C66" s="460"/>
      <c r="D66" s="460"/>
      <c r="E66" s="460"/>
      <c r="F66" s="460"/>
      <c r="G66" s="486"/>
      <c r="H66" s="486"/>
      <c r="I66" s="461"/>
    </row>
    <row r="67" spans="1:9">
      <c r="A67" s="469"/>
    </row>
    <row r="68" spans="1:9">
      <c r="A68" s="467"/>
      <c r="B68" s="467"/>
      <c r="C68" s="467"/>
      <c r="D68" s="467"/>
      <c r="E68" s="467"/>
      <c r="F68" s="467"/>
      <c r="G68" s="467"/>
      <c r="H68" s="692" t="s">
        <v>2344</v>
      </c>
    </row>
    <row r="69" spans="1:9">
      <c r="A69" s="469"/>
      <c r="G69" s="477"/>
      <c r="H69" s="701"/>
    </row>
    <row r="70" spans="1:9">
      <c r="A70" s="469"/>
    </row>
    <row r="71" spans="1:9">
      <c r="A71" s="469"/>
    </row>
    <row r="72" spans="1:9">
      <c r="A72" s="469"/>
    </row>
    <row r="73" spans="1:9">
      <c r="A73" s="469"/>
    </row>
    <row r="74" spans="1:9">
      <c r="A74" s="469"/>
    </row>
    <row r="75" spans="1:9">
      <c r="A75" s="469"/>
    </row>
  </sheetData>
  <customSheetViews>
    <customSheetView guid="{3336704C-C86D-41A0-9B04-03A25221C3F1}" scale="87" colorId="22" showPageBreaks="1" fitToPage="1" printArea="1" showRuler="0">
      <selection activeCell="H6" sqref="H6"/>
      <pageMargins left="0.5" right="0.5" top="0.5" bottom="0.55000000000000004" header="0.5" footer="0.5"/>
      <pageSetup scale="69" orientation="portrait" r:id="rId1"/>
      <headerFooter alignWithMargins="0"/>
    </customSheetView>
    <customSheetView guid="{186A0260-DB8C-42F6-ADCE-9C35D9933D5B}" scale="87" colorId="22" fitToPage="1" showRuler="0" topLeftCell="A4">
      <selection activeCell="G5" sqref="G5"/>
      <pageMargins left="0.5" right="0.5" top="0.5" bottom="0.55000000000000004" header="0.5" footer="0.5"/>
      <pageSetup scale="69" orientation="portrait" r:id="rId2"/>
      <headerFooter alignWithMargins="0"/>
    </customSheetView>
    <customSheetView guid="{0F9397AA-B4ED-47EF-BC79-BFEC0D3E0701}" scale="87" colorId="22" showPageBreaks="1" fitToPage="1" printArea="1" showRuler="0" topLeftCell="A42">
      <selection activeCell="B55" sqref="B55"/>
      <pageMargins left="0.5" right="0.5" top="0.5" bottom="0.55000000000000004" header="0.5" footer="0.5"/>
      <pageSetup scale="71" orientation="portrait" r:id="rId3"/>
      <headerFooter alignWithMargins="0"/>
    </customSheetView>
    <customSheetView guid="{CCA0C3E2-B2E2-4226-9654-0AB73CE002E7}" scale="87" colorId="22" showPageBreaks="1" fitToPage="1" printArea="1" showRuler="0" topLeftCell="F58">
      <selection activeCell="I69" sqref="A1:I69"/>
      <pageMargins left="0.5" right="0.5" top="0.5" bottom="0.55000000000000004" header="0.5" footer="0.5"/>
      <pageSetup scale="69" orientation="portrait" r:id="rId4"/>
      <headerFooter alignWithMargins="0"/>
    </customSheetView>
    <customSheetView guid="{56D44596-4A75-4B45-B852-2389F2F06E07}" scale="87" colorId="22" fitToPage="1" showRuler="0" topLeftCell="F58">
      <selection activeCell="I69" sqref="A1:I69"/>
      <pageMargins left="0.5" right="0.5" top="0.5" bottom="0.55000000000000004" header="0.5" footer="0.5"/>
      <pageSetup scale="69" orientation="portrait" r:id="rId5"/>
      <headerFooter alignWithMargins="0"/>
    </customSheetView>
    <customSheetView guid="{D5B5BADA-8EBF-4C10-97E9-D8DAB5586B34}" scale="87" colorId="22" showPageBreaks="1" fitToPage="1" printArea="1" showRuler="0" topLeftCell="F4">
      <selection activeCell="K5" sqref="K5"/>
      <pageMargins left="0.5" right="0.5" top="0.5" bottom="0.55000000000000004" header="0.5" footer="0.5"/>
      <pageSetup scale="69" orientation="portrait" r:id="rId6"/>
      <headerFooter alignWithMargins="0"/>
    </customSheetView>
  </customSheetViews>
  <phoneticPr fontId="0" type="noConversion"/>
  <pageMargins left="0.5" right="0.5" top="0.5" bottom="0.55000000000000004" header="0.5" footer="0.5"/>
  <pageSetup scale="69" orientation="portrait" r:id="rId7"/>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ransitionEvaluation="1" transitionEntry="1"/>
  <dimension ref="A1:I67"/>
  <sheetViews>
    <sheetView defaultGridColor="0" colorId="22" zoomScale="87" workbookViewId="0">
      <selection activeCell="G4" sqref="G4"/>
    </sheetView>
  </sheetViews>
  <sheetFormatPr defaultColWidth="9.77734375" defaultRowHeight="15"/>
  <cols>
    <col min="1" max="1" width="5.77734375" style="459" customWidth="1"/>
    <col min="2" max="2" width="6.77734375" style="459" customWidth="1"/>
    <col min="3" max="5" width="9.77734375" style="459"/>
    <col min="6" max="6" width="26.77734375" style="459" customWidth="1"/>
    <col min="7" max="8" width="15.77734375" style="459" customWidth="1"/>
    <col min="9" max="9" width="2" style="459" customWidth="1"/>
    <col min="10" max="16384" width="9.77734375" style="459"/>
  </cols>
  <sheetData>
    <row r="1" spans="1:9">
      <c r="A1" s="460"/>
      <c r="B1" s="460"/>
      <c r="C1" s="460"/>
      <c r="D1" s="460"/>
      <c r="E1" s="460"/>
      <c r="F1" s="460"/>
      <c r="G1" s="460"/>
      <c r="H1" s="460"/>
    </row>
    <row r="2" spans="1:9">
      <c r="A2" s="461" t="s">
        <v>632</v>
      </c>
      <c r="F2" s="461" t="s">
        <v>495</v>
      </c>
      <c r="G2" s="462" t="s">
        <v>496</v>
      </c>
      <c r="H2" s="488" t="s">
        <v>497</v>
      </c>
      <c r="I2" s="461"/>
    </row>
    <row r="3" spans="1:9">
      <c r="A3" s="461"/>
      <c r="F3" s="463" t="s">
        <v>498</v>
      </c>
      <c r="G3" s="462"/>
      <c r="H3" s="488"/>
      <c r="I3" s="461"/>
    </row>
    <row r="4" spans="1:9">
      <c r="A4" s="461"/>
      <c r="B4" t="str">
        <f>'pg. 1'!$D$10</f>
        <v>[Utility Name]</v>
      </c>
      <c r="F4" s="461" t="s">
        <v>633</v>
      </c>
      <c r="G4" s="933" t="str">
        <f>'pg. 1'!$O$31</f>
        <v>03/30/2025</v>
      </c>
      <c r="H4" s="18" t="str">
        <f>'pg. 1'!$M$10</f>
        <v xml:space="preserve">   December 31, 2024</v>
      </c>
      <c r="I4" s="461"/>
    </row>
    <row r="5" spans="1:9">
      <c r="A5" s="464"/>
      <c r="B5" s="460"/>
      <c r="C5" s="460"/>
      <c r="D5" s="460"/>
      <c r="E5" s="460"/>
      <c r="F5" s="464"/>
      <c r="G5" s="465"/>
      <c r="H5" s="489"/>
      <c r="I5" s="461"/>
    </row>
    <row r="6" spans="1:9">
      <c r="A6" s="461"/>
      <c r="H6" s="488"/>
      <c r="I6" s="461"/>
    </row>
    <row r="7" spans="1:9">
      <c r="A7" s="466" t="s">
        <v>2408</v>
      </c>
      <c r="B7" s="467"/>
      <c r="C7" s="467"/>
      <c r="D7" s="467"/>
      <c r="E7" s="467"/>
      <c r="F7" s="467"/>
      <c r="G7" s="467"/>
      <c r="H7" s="490"/>
      <c r="I7" s="461"/>
    </row>
    <row r="8" spans="1:9">
      <c r="A8" s="464"/>
      <c r="B8" s="460"/>
      <c r="C8" s="460"/>
      <c r="D8" s="460"/>
      <c r="E8" s="460"/>
      <c r="F8" s="460"/>
      <c r="G8" s="460"/>
      <c r="H8" s="489"/>
      <c r="I8" s="461"/>
    </row>
    <row r="9" spans="1:9">
      <c r="A9" s="468"/>
      <c r="G9" s="462"/>
      <c r="H9" s="488"/>
      <c r="I9" s="461"/>
    </row>
    <row r="10" spans="1:9">
      <c r="A10" s="468" t="s">
        <v>752</v>
      </c>
      <c r="G10" s="468" t="s">
        <v>443</v>
      </c>
      <c r="H10" s="491" t="s">
        <v>443</v>
      </c>
      <c r="I10" s="461"/>
    </row>
    <row r="11" spans="1:9">
      <c r="A11" s="468" t="s">
        <v>753</v>
      </c>
      <c r="B11" s="467" t="s">
        <v>1576</v>
      </c>
      <c r="C11" s="467"/>
      <c r="D11" s="467"/>
      <c r="E11" s="467"/>
      <c r="F11" s="467"/>
      <c r="G11" s="468" t="s">
        <v>1578</v>
      </c>
      <c r="H11" s="491" t="s">
        <v>1579</v>
      </c>
      <c r="I11" s="461"/>
    </row>
    <row r="12" spans="1:9">
      <c r="A12" s="468"/>
      <c r="B12" s="467" t="s">
        <v>739</v>
      </c>
      <c r="C12" s="467"/>
      <c r="D12" s="467"/>
      <c r="E12" s="467"/>
      <c r="F12" s="467"/>
      <c r="G12" s="468" t="s">
        <v>2508</v>
      </c>
      <c r="H12" s="491" t="s">
        <v>675</v>
      </c>
      <c r="I12" s="461"/>
    </row>
    <row r="13" spans="1:9">
      <c r="A13" s="471"/>
      <c r="B13" s="460"/>
      <c r="C13" s="460"/>
      <c r="D13" s="460"/>
      <c r="E13" s="460"/>
      <c r="F13" s="460"/>
      <c r="G13" s="486"/>
      <c r="H13" s="492"/>
      <c r="I13" s="461"/>
    </row>
    <row r="14" spans="1:9" ht="15.75">
      <c r="A14" s="468" t="s">
        <v>2010</v>
      </c>
      <c r="C14" s="626" t="s">
        <v>634</v>
      </c>
      <c r="G14" s="473"/>
      <c r="H14" s="474"/>
      <c r="I14" s="461"/>
    </row>
    <row r="15" spans="1:9" ht="15.75">
      <c r="A15" s="468"/>
      <c r="D15" s="626" t="s">
        <v>635</v>
      </c>
      <c r="G15" s="473"/>
      <c r="H15" s="474"/>
      <c r="I15" s="461"/>
    </row>
    <row r="16" spans="1:9" ht="15.75">
      <c r="A16" s="468" t="s">
        <v>2013</v>
      </c>
      <c r="D16" s="626" t="s">
        <v>636</v>
      </c>
      <c r="G16" s="473"/>
      <c r="H16" s="474"/>
      <c r="I16" s="461"/>
    </row>
    <row r="17" spans="1:9" ht="15.75">
      <c r="A17" s="468" t="s">
        <v>637</v>
      </c>
      <c r="B17" s="626" t="s">
        <v>762</v>
      </c>
      <c r="G17" s="473"/>
      <c r="H17" s="474"/>
      <c r="I17" s="461"/>
    </row>
    <row r="18" spans="1:9">
      <c r="A18" s="468" t="s">
        <v>638</v>
      </c>
      <c r="B18" s="459" t="s">
        <v>639</v>
      </c>
      <c r="C18" s="459" t="s">
        <v>764</v>
      </c>
      <c r="G18" s="476"/>
      <c r="H18" s="498"/>
      <c r="I18" s="461"/>
    </row>
    <row r="19" spans="1:9">
      <c r="A19" s="468" t="s">
        <v>640</v>
      </c>
      <c r="B19" s="459" t="s">
        <v>641</v>
      </c>
      <c r="C19" s="459" t="s">
        <v>642</v>
      </c>
      <c r="G19" s="476"/>
      <c r="H19" s="498"/>
      <c r="I19" s="461"/>
    </row>
    <row r="20" spans="1:9">
      <c r="A20" s="468" t="s">
        <v>643</v>
      </c>
      <c r="B20" s="459" t="s">
        <v>644</v>
      </c>
      <c r="C20" s="459" t="s">
        <v>645</v>
      </c>
      <c r="G20" s="476"/>
      <c r="H20" s="498"/>
      <c r="I20" s="461"/>
    </row>
    <row r="21" spans="1:9">
      <c r="A21" s="468" t="s">
        <v>646</v>
      </c>
      <c r="B21" s="459" t="s">
        <v>647</v>
      </c>
      <c r="C21" s="459" t="s">
        <v>648</v>
      </c>
      <c r="G21" s="476"/>
      <c r="H21" s="498"/>
      <c r="I21" s="461"/>
    </row>
    <row r="22" spans="1:9">
      <c r="A22" s="468" t="s">
        <v>649</v>
      </c>
      <c r="B22" s="459" t="s">
        <v>650</v>
      </c>
      <c r="C22" s="459" t="s">
        <v>651</v>
      </c>
      <c r="G22" s="476"/>
      <c r="H22" s="498"/>
      <c r="I22" s="461"/>
    </row>
    <row r="23" spans="1:9">
      <c r="A23" s="468" t="s">
        <v>652</v>
      </c>
      <c r="B23" s="459" t="s">
        <v>653</v>
      </c>
      <c r="C23" s="459" t="s">
        <v>654</v>
      </c>
      <c r="G23" s="476"/>
      <c r="H23" s="498"/>
      <c r="I23" s="461"/>
    </row>
    <row r="24" spans="1:9">
      <c r="A24" s="468" t="s">
        <v>655</v>
      </c>
      <c r="B24" s="459" t="s">
        <v>656</v>
      </c>
      <c r="C24" s="459" t="s">
        <v>657</v>
      </c>
      <c r="G24" s="476"/>
      <c r="H24" s="498"/>
      <c r="I24" s="461"/>
    </row>
    <row r="25" spans="1:9">
      <c r="A25" s="468" t="s">
        <v>658</v>
      </c>
      <c r="B25" s="459" t="s">
        <v>659</v>
      </c>
      <c r="C25" s="459" t="s">
        <v>778</v>
      </c>
      <c r="G25" s="476"/>
      <c r="H25" s="498"/>
      <c r="I25" s="461"/>
    </row>
    <row r="26" spans="1:9">
      <c r="A26" s="468" t="s">
        <v>660</v>
      </c>
      <c r="B26" s="459" t="s">
        <v>661</v>
      </c>
      <c r="C26" s="459" t="s">
        <v>662</v>
      </c>
      <c r="D26" s="477"/>
      <c r="G26" s="476"/>
      <c r="H26" s="498"/>
      <c r="I26" s="461"/>
    </row>
    <row r="27" spans="1:9">
      <c r="A27" s="468" t="s">
        <v>663</v>
      </c>
      <c r="B27" s="459" t="s">
        <v>664</v>
      </c>
      <c r="C27" s="459" t="s">
        <v>665</v>
      </c>
      <c r="G27" s="476"/>
      <c r="H27" s="498"/>
      <c r="I27" s="461"/>
    </row>
    <row r="28" spans="1:9">
      <c r="A28" s="468" t="s">
        <v>666</v>
      </c>
      <c r="B28" s="459" t="s">
        <v>667</v>
      </c>
      <c r="C28" s="459" t="s">
        <v>782</v>
      </c>
      <c r="G28" s="476"/>
      <c r="H28" s="498"/>
      <c r="I28" s="461"/>
    </row>
    <row r="29" spans="1:9">
      <c r="A29" s="468" t="s">
        <v>668</v>
      </c>
      <c r="B29" s="459" t="s">
        <v>669</v>
      </c>
      <c r="C29" s="459" t="s">
        <v>670</v>
      </c>
      <c r="G29" s="476"/>
      <c r="H29" s="498"/>
      <c r="I29" s="461"/>
    </row>
    <row r="30" spans="1:9">
      <c r="A30" s="468" t="s">
        <v>671</v>
      </c>
      <c r="B30" s="459" t="s">
        <v>672</v>
      </c>
      <c r="C30" s="459" t="s">
        <v>784</v>
      </c>
      <c r="G30" s="476"/>
      <c r="H30" s="498"/>
      <c r="I30" s="461"/>
    </row>
    <row r="31" spans="1:9">
      <c r="A31" s="468" t="s">
        <v>673</v>
      </c>
      <c r="C31" s="459" t="s">
        <v>674</v>
      </c>
      <c r="G31" s="480">
        <f>SUM(G18:G30)</f>
        <v>0</v>
      </c>
      <c r="H31" s="499">
        <f>SUM(H18:H30)</f>
        <v>0</v>
      </c>
      <c r="I31" s="461"/>
    </row>
    <row r="32" spans="1:9" ht="15.75">
      <c r="A32" s="468" t="s">
        <v>2529</v>
      </c>
      <c r="B32" s="626" t="s">
        <v>2360</v>
      </c>
      <c r="G32" s="473"/>
      <c r="H32" s="474"/>
      <c r="I32" s="461"/>
    </row>
    <row r="33" spans="1:9">
      <c r="A33" s="468" t="s">
        <v>2530</v>
      </c>
      <c r="B33" s="459" t="s">
        <v>2531</v>
      </c>
      <c r="C33" s="459" t="s">
        <v>2362</v>
      </c>
      <c r="D33" s="477"/>
      <c r="G33" s="476"/>
      <c r="H33" s="498"/>
      <c r="I33" s="461"/>
    </row>
    <row r="34" spans="1:9">
      <c r="A34" s="468" t="s">
        <v>2532</v>
      </c>
      <c r="B34" s="459" t="s">
        <v>2533</v>
      </c>
      <c r="C34" s="459" t="s">
        <v>2364</v>
      </c>
      <c r="G34" s="476"/>
      <c r="H34" s="498"/>
      <c r="I34" s="461"/>
    </row>
    <row r="35" spans="1:9">
      <c r="A35" s="468" t="s">
        <v>2534</v>
      </c>
      <c r="B35" s="459" t="s">
        <v>2535</v>
      </c>
      <c r="C35" s="459" t="s">
        <v>2536</v>
      </c>
      <c r="G35" s="476"/>
      <c r="H35" s="498"/>
      <c r="I35" s="461"/>
    </row>
    <row r="36" spans="1:9">
      <c r="A36" s="468" t="s">
        <v>2537</v>
      </c>
      <c r="B36" s="459" t="s">
        <v>2538</v>
      </c>
      <c r="C36" s="459" t="s">
        <v>2539</v>
      </c>
      <c r="G36" s="476"/>
      <c r="H36" s="498"/>
      <c r="I36" s="461"/>
    </row>
    <row r="37" spans="1:9">
      <c r="A37" s="468" t="s">
        <v>2540</v>
      </c>
      <c r="B37" s="459" t="s">
        <v>2541</v>
      </c>
      <c r="C37" s="459" t="s">
        <v>2542</v>
      </c>
      <c r="G37" s="476"/>
      <c r="H37" s="498"/>
      <c r="I37" s="461"/>
    </row>
    <row r="38" spans="1:9">
      <c r="A38" s="468" t="s">
        <v>2543</v>
      </c>
      <c r="B38" s="459" t="s">
        <v>2544</v>
      </c>
      <c r="C38" s="459" t="s">
        <v>2545</v>
      </c>
      <c r="G38" s="476"/>
      <c r="H38" s="498"/>
      <c r="I38" s="461"/>
    </row>
    <row r="39" spans="1:9">
      <c r="A39" s="468" t="s">
        <v>2546</v>
      </c>
      <c r="B39" s="459" t="s">
        <v>2547</v>
      </c>
      <c r="C39" s="459" t="s">
        <v>2374</v>
      </c>
      <c r="G39" s="476"/>
      <c r="H39" s="498"/>
      <c r="I39" s="461"/>
    </row>
    <row r="40" spans="1:9">
      <c r="A40" s="468" t="s">
        <v>2548</v>
      </c>
      <c r="B40" s="459" t="s">
        <v>2549</v>
      </c>
      <c r="C40" s="459" t="s">
        <v>2378</v>
      </c>
      <c r="G40" s="476"/>
      <c r="H40" s="498"/>
      <c r="I40" s="461"/>
    </row>
    <row r="41" spans="1:9">
      <c r="A41" s="468" t="s">
        <v>2550</v>
      </c>
      <c r="C41" s="459" t="s">
        <v>2551</v>
      </c>
      <c r="G41" s="480">
        <f>SUM(G33:G40)</f>
        <v>0</v>
      </c>
      <c r="H41" s="499">
        <f>SUM(H33:H40)</f>
        <v>0</v>
      </c>
      <c r="I41" s="461"/>
    </row>
    <row r="42" spans="1:9" ht="15.75" thickBot="1">
      <c r="A42" s="468" t="s">
        <v>2552</v>
      </c>
      <c r="C42" s="459" t="s">
        <v>2553</v>
      </c>
      <c r="G42" s="482">
        <f>G31+G41</f>
        <v>0</v>
      </c>
      <c r="H42" s="500">
        <f>H31+H41</f>
        <v>0</v>
      </c>
      <c r="I42" s="461"/>
    </row>
    <row r="43" spans="1:9" ht="16.5" thickTop="1">
      <c r="A43" s="468" t="s">
        <v>2554</v>
      </c>
      <c r="D43" s="626" t="s">
        <v>2555</v>
      </c>
      <c r="G43" s="474"/>
      <c r="H43" s="474"/>
      <c r="I43" s="461"/>
    </row>
    <row r="44" spans="1:9" ht="15.75">
      <c r="A44" s="468" t="s">
        <v>2556</v>
      </c>
      <c r="B44" s="626" t="s">
        <v>762</v>
      </c>
      <c r="G44" s="473"/>
      <c r="H44" s="474"/>
      <c r="I44" s="461"/>
    </row>
    <row r="45" spans="1:9">
      <c r="A45" s="468" t="s">
        <v>2557</v>
      </c>
      <c r="B45" s="459" t="s">
        <v>2558</v>
      </c>
      <c r="C45" s="459" t="s">
        <v>764</v>
      </c>
      <c r="G45" s="476"/>
      <c r="H45" s="498"/>
      <c r="I45" s="461"/>
    </row>
    <row r="46" spans="1:9">
      <c r="A46" s="468" t="s">
        <v>2559</v>
      </c>
      <c r="B46" s="459" t="s">
        <v>2560</v>
      </c>
      <c r="C46" s="459" t="s">
        <v>2561</v>
      </c>
      <c r="G46" s="476"/>
      <c r="H46" s="498"/>
      <c r="I46" s="461"/>
    </row>
    <row r="47" spans="1:9">
      <c r="A47" s="468" t="s">
        <v>2562</v>
      </c>
      <c r="B47" s="459" t="s">
        <v>2563</v>
      </c>
      <c r="C47" s="459" t="s">
        <v>784</v>
      </c>
      <c r="G47" s="476"/>
      <c r="H47" s="498"/>
      <c r="I47" s="461"/>
    </row>
    <row r="48" spans="1:9">
      <c r="A48" s="468" t="s">
        <v>2564</v>
      </c>
      <c r="B48" s="459" t="s">
        <v>2565</v>
      </c>
      <c r="C48" s="459" t="s">
        <v>2388</v>
      </c>
      <c r="G48" s="476"/>
      <c r="H48" s="498"/>
      <c r="I48" s="461"/>
    </row>
    <row r="49" spans="1:9">
      <c r="A49" s="468" t="s">
        <v>2566</v>
      </c>
      <c r="B49" s="459" t="s">
        <v>2567</v>
      </c>
      <c r="C49" s="459" t="s">
        <v>2390</v>
      </c>
      <c r="G49" s="476"/>
      <c r="H49" s="498"/>
      <c r="I49" s="461"/>
    </row>
    <row r="50" spans="1:9">
      <c r="A50" s="468" t="s">
        <v>2568</v>
      </c>
      <c r="B50" s="459" t="s">
        <v>2569</v>
      </c>
      <c r="C50" s="459" t="s">
        <v>665</v>
      </c>
      <c r="G50" s="476"/>
      <c r="H50" s="498"/>
      <c r="I50" s="461"/>
    </row>
    <row r="51" spans="1:9">
      <c r="A51" s="468" t="s">
        <v>2570</v>
      </c>
      <c r="C51" s="459" t="s">
        <v>2571</v>
      </c>
      <c r="G51" s="480">
        <f>SUM(G45:G50)</f>
        <v>0</v>
      </c>
      <c r="H51" s="499">
        <f>SUM(H45:H50)</f>
        <v>0</v>
      </c>
      <c r="I51" s="461"/>
    </row>
    <row r="52" spans="1:9" ht="15.75">
      <c r="A52" s="468" t="s">
        <v>2572</v>
      </c>
      <c r="B52" s="626" t="s">
        <v>2360</v>
      </c>
      <c r="G52" s="473"/>
      <c r="H52" s="474"/>
      <c r="I52" s="461"/>
    </row>
    <row r="53" spans="1:9">
      <c r="A53" s="468" t="s">
        <v>2573</v>
      </c>
      <c r="B53" s="459" t="s">
        <v>2574</v>
      </c>
      <c r="C53" s="459" t="s">
        <v>2362</v>
      </c>
      <c r="G53" s="476"/>
      <c r="H53" s="498"/>
      <c r="I53" s="461"/>
    </row>
    <row r="54" spans="1:9">
      <c r="A54" s="468" t="s">
        <v>2575</v>
      </c>
      <c r="B54" s="459" t="s">
        <v>2576</v>
      </c>
      <c r="C54" s="459" t="s">
        <v>2364</v>
      </c>
      <c r="G54" s="476"/>
      <c r="H54" s="498"/>
      <c r="I54" s="461"/>
    </row>
    <row r="55" spans="1:9">
      <c r="A55" s="468" t="s">
        <v>2577</v>
      </c>
      <c r="B55" s="459" t="s">
        <v>2578</v>
      </c>
      <c r="C55" s="459" t="s">
        <v>2579</v>
      </c>
      <c r="G55" s="476"/>
      <c r="H55" s="498"/>
      <c r="I55" s="461"/>
    </row>
    <row r="56" spans="1:9">
      <c r="A56" s="468" t="s">
        <v>2580</v>
      </c>
      <c r="B56" s="459" t="s">
        <v>2581</v>
      </c>
      <c r="C56" s="459" t="s">
        <v>2374</v>
      </c>
      <c r="G56" s="476"/>
      <c r="H56" s="498"/>
      <c r="I56" s="461"/>
    </row>
    <row r="57" spans="1:9">
      <c r="A57" s="468" t="s">
        <v>2582</v>
      </c>
      <c r="B57" s="459" t="s">
        <v>2583</v>
      </c>
      <c r="C57" s="459" t="s">
        <v>2584</v>
      </c>
      <c r="G57" s="476"/>
      <c r="H57" s="498"/>
      <c r="I57" s="461"/>
    </row>
    <row r="58" spans="1:9">
      <c r="A58" s="468" t="s">
        <v>2585</v>
      </c>
      <c r="B58" s="459" t="s">
        <v>2586</v>
      </c>
      <c r="C58" s="459" t="s">
        <v>2587</v>
      </c>
      <c r="G58" s="476"/>
      <c r="H58" s="498"/>
      <c r="I58" s="461"/>
    </row>
    <row r="59" spans="1:9">
      <c r="A59" s="468" t="s">
        <v>2588</v>
      </c>
      <c r="B59" s="459" t="s">
        <v>2589</v>
      </c>
      <c r="C59" s="459" t="s">
        <v>2419</v>
      </c>
      <c r="G59" s="476"/>
      <c r="H59" s="498"/>
      <c r="I59" s="461"/>
    </row>
    <row r="60" spans="1:9">
      <c r="A60" s="468" t="s">
        <v>2590</v>
      </c>
      <c r="B60" s="459" t="s">
        <v>2591</v>
      </c>
      <c r="C60" s="459" t="s">
        <v>2592</v>
      </c>
      <c r="G60" s="476"/>
      <c r="H60" s="498"/>
      <c r="I60" s="461"/>
    </row>
    <row r="61" spans="1:9">
      <c r="A61" s="468" t="s">
        <v>2593</v>
      </c>
      <c r="B61" s="459" t="s">
        <v>2594</v>
      </c>
      <c r="C61" s="459" t="s">
        <v>2378</v>
      </c>
      <c r="G61" s="476"/>
      <c r="H61" s="498"/>
      <c r="I61" s="461"/>
    </row>
    <row r="62" spans="1:9">
      <c r="A62" s="468" t="s">
        <v>2595</v>
      </c>
      <c r="C62" s="459" t="s">
        <v>2596</v>
      </c>
      <c r="G62" s="480">
        <f>SUM(G53:G61)</f>
        <v>0</v>
      </c>
      <c r="H62" s="499">
        <f>SUM(H53:H61)</f>
        <v>0</v>
      </c>
      <c r="I62" s="461"/>
    </row>
    <row r="63" spans="1:9">
      <c r="A63" s="468" t="s">
        <v>2597</v>
      </c>
      <c r="C63" s="459" t="s">
        <v>2598</v>
      </c>
      <c r="G63" s="486">
        <f>G51+G62</f>
        <v>0</v>
      </c>
      <c r="H63" s="492">
        <f>H51+H62</f>
        <v>0</v>
      </c>
      <c r="I63" s="461"/>
    </row>
    <row r="64" spans="1:9">
      <c r="A64" s="471"/>
      <c r="B64" s="460"/>
      <c r="C64" s="460"/>
      <c r="D64" s="460"/>
      <c r="E64" s="460"/>
      <c r="F64" s="460"/>
      <c r="G64" s="486"/>
      <c r="H64" s="492"/>
      <c r="I64" s="461"/>
    </row>
    <row r="66" spans="6:8">
      <c r="F66" s="469"/>
      <c r="H66" s="692" t="s">
        <v>2345</v>
      </c>
    </row>
    <row r="67" spans="6:8">
      <c r="H67" s="701"/>
    </row>
  </sheetData>
  <customSheetViews>
    <customSheetView guid="{3336704C-C86D-41A0-9B04-03A25221C3F1}" scale="87" colorId="22" showPageBreaks="1" printArea="1" showRuler="0">
      <selection activeCell="H5" sqref="H5"/>
      <pageMargins left="0.5" right="0.5" top="0.5" bottom="0.55000000000000004" header="0.5" footer="0.5"/>
      <pageSetup scale="69" orientation="portrait" r:id="rId1"/>
      <headerFooter alignWithMargins="0"/>
    </customSheetView>
    <customSheetView guid="{186A0260-DB8C-42F6-ADCE-9C35D9933D5B}" scale="87" colorId="22" showRuler="0">
      <selection activeCell="H5" sqref="H5"/>
      <pageMargins left="0.5" right="0.5" top="0.5" bottom="0.55000000000000004" header="0.5" footer="0.5"/>
      <pageSetup scale="69" orientation="portrait" r:id="rId2"/>
      <headerFooter alignWithMargins="0"/>
    </customSheetView>
    <customSheetView guid="{0F9397AA-B4ED-47EF-BC79-BFEC0D3E0701}" scale="87" colorId="22" showPageBreaks="1" printArea="1" showRuler="0" topLeftCell="A39">
      <selection activeCell="B52" sqref="B52"/>
      <pageMargins left="0.5" right="0.5" top="0.5" bottom="0.55000000000000004" header="0.5" footer="0.5"/>
      <pageSetup scale="69" orientation="portrait" r:id="rId3"/>
      <headerFooter alignWithMargins="0"/>
    </customSheetView>
    <customSheetView guid="{CCA0C3E2-B2E2-4226-9654-0AB73CE002E7}" scale="87" colorId="22" showPageBreaks="1" printArea="1" showRuler="0" topLeftCell="G55">
      <selection activeCell="I67" sqref="A1:I67"/>
      <pageMargins left="0.5" right="0.5" top="0.5" bottom="0.55000000000000004" header="0.5" footer="0.5"/>
      <pageSetup scale="69" orientation="portrait" r:id="rId4"/>
      <headerFooter alignWithMargins="0"/>
    </customSheetView>
    <customSheetView guid="{56D44596-4A75-4B45-B852-2389F2F06E07}" scale="87" colorId="22" showRuler="0" topLeftCell="G55">
      <selection activeCell="I67" sqref="A1:I67"/>
      <pageMargins left="0.5" right="0.5" top="0.5" bottom="0.55000000000000004" header="0.5" footer="0.5"/>
      <pageSetup scale="69" orientation="portrait" r:id="rId5"/>
      <headerFooter alignWithMargins="0"/>
    </customSheetView>
    <customSheetView guid="{D5B5BADA-8EBF-4C10-97E9-D8DAB5586B34}" scale="87" colorId="22" showPageBreaks="1" printArea="1" showRuler="0" topLeftCell="G19">
      <selection activeCell="L7" sqref="L7"/>
      <pageMargins left="0.5" right="0.5" top="0.5" bottom="0.55000000000000004" header="0.5" footer="0.5"/>
      <pageSetup scale="69" orientation="portrait" r:id="rId6"/>
      <headerFooter alignWithMargins="0"/>
    </customSheetView>
  </customSheetViews>
  <phoneticPr fontId="0" type="noConversion"/>
  <pageMargins left="0.5" right="0.5" top="0.5" bottom="0.55000000000000004" header="0.5" footer="0.5"/>
  <pageSetup scale="69" orientation="portrait" r:id="rId7"/>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ransitionEvaluation="1" transitionEntry="1"/>
  <dimension ref="A1:J69"/>
  <sheetViews>
    <sheetView defaultGridColor="0" colorId="22" zoomScale="87" workbookViewId="0">
      <selection activeCell="E4" sqref="E4"/>
    </sheetView>
  </sheetViews>
  <sheetFormatPr defaultColWidth="9.77734375" defaultRowHeight="15"/>
  <cols>
    <col min="1" max="1" width="5.77734375" style="459" customWidth="1"/>
    <col min="2" max="2" width="7.77734375" style="459" customWidth="1"/>
    <col min="3" max="3" width="36.77734375" style="459" customWidth="1"/>
    <col min="4" max="4" width="21.77734375" style="459" customWidth="1"/>
    <col min="5" max="6" width="15.77734375" style="459" customWidth="1"/>
    <col min="7" max="7" width="2.77734375" style="459" customWidth="1"/>
    <col min="8" max="16384" width="9.77734375" style="459"/>
  </cols>
  <sheetData>
    <row r="1" spans="1:10">
      <c r="A1" s="460"/>
      <c r="B1" s="460"/>
      <c r="C1" s="460"/>
      <c r="D1" s="460"/>
      <c r="E1" s="460"/>
      <c r="F1" s="460"/>
    </row>
    <row r="2" spans="1:10">
      <c r="A2" s="461" t="s">
        <v>494</v>
      </c>
      <c r="D2" s="461" t="s">
        <v>495</v>
      </c>
      <c r="E2" s="462" t="s">
        <v>496</v>
      </c>
      <c r="F2" s="459" t="s">
        <v>497</v>
      </c>
      <c r="G2" s="461"/>
    </row>
    <row r="3" spans="1:10">
      <c r="A3" s="461"/>
      <c r="D3" s="463" t="s">
        <v>498</v>
      </c>
      <c r="E3" s="462"/>
      <c r="G3" s="461"/>
    </row>
    <row r="4" spans="1:10">
      <c r="A4" s="461"/>
      <c r="B4" t="str">
        <f>'pg. 1'!$D$10</f>
        <v>[Utility Name]</v>
      </c>
      <c r="D4" s="461" t="s">
        <v>633</v>
      </c>
      <c r="E4" s="933" t="str">
        <f>'pg. 1'!$O$31</f>
        <v>03/30/2025</v>
      </c>
      <c r="F4" s="18" t="str">
        <f>'pg. 1'!$M$10</f>
        <v xml:space="preserve">   December 31, 2024</v>
      </c>
      <c r="G4" s="461"/>
    </row>
    <row r="5" spans="1:10">
      <c r="A5" s="464"/>
      <c r="B5" s="460"/>
      <c r="C5" s="460"/>
      <c r="D5" s="464"/>
      <c r="E5" s="465"/>
      <c r="F5" s="460"/>
      <c r="G5" s="461"/>
    </row>
    <row r="6" spans="1:10">
      <c r="A6" s="461"/>
      <c r="G6" s="461"/>
    </row>
    <row r="7" spans="1:10">
      <c r="A7" s="466" t="s">
        <v>2408</v>
      </c>
      <c r="B7" s="467"/>
      <c r="C7" s="467"/>
      <c r="D7" s="467"/>
      <c r="E7" s="467"/>
      <c r="F7" s="467"/>
      <c r="G7" s="461"/>
    </row>
    <row r="8" spans="1:10">
      <c r="A8" s="464"/>
      <c r="B8" s="460"/>
      <c r="C8" s="460"/>
      <c r="D8" s="460"/>
      <c r="E8" s="460"/>
      <c r="F8" s="460"/>
      <c r="G8" s="461"/>
    </row>
    <row r="9" spans="1:10">
      <c r="A9" s="468"/>
      <c r="E9" s="462"/>
      <c r="G9" s="461"/>
      <c r="H9" s="459" t="s">
        <v>492</v>
      </c>
      <c r="I9" s="459" t="s">
        <v>492</v>
      </c>
      <c r="J9" s="459" t="s">
        <v>492</v>
      </c>
    </row>
    <row r="10" spans="1:10">
      <c r="A10" s="468" t="s">
        <v>752</v>
      </c>
      <c r="B10" s="467" t="s">
        <v>1576</v>
      </c>
      <c r="C10" s="467"/>
      <c r="D10" s="467"/>
      <c r="E10" s="468" t="s">
        <v>443</v>
      </c>
      <c r="F10" s="469" t="s">
        <v>443</v>
      </c>
      <c r="G10" s="461"/>
    </row>
    <row r="11" spans="1:10">
      <c r="A11" s="468" t="s">
        <v>2499</v>
      </c>
      <c r="B11" s="467" t="s">
        <v>739</v>
      </c>
      <c r="C11" s="467"/>
      <c r="D11" s="467"/>
      <c r="E11" s="468" t="s">
        <v>1578</v>
      </c>
      <c r="F11" s="469" t="s">
        <v>1579</v>
      </c>
      <c r="G11" s="461"/>
    </row>
    <row r="12" spans="1:10">
      <c r="A12" s="471"/>
      <c r="B12" s="460"/>
      <c r="C12" s="460"/>
      <c r="D12" s="460"/>
      <c r="E12" s="471" t="s">
        <v>2508</v>
      </c>
      <c r="F12" s="472" t="s">
        <v>675</v>
      </c>
      <c r="G12" s="461"/>
    </row>
    <row r="13" spans="1:10" ht="15.95" customHeight="1">
      <c r="A13" s="468" t="s">
        <v>2599</v>
      </c>
      <c r="B13" s="627" t="s">
        <v>2600</v>
      </c>
      <c r="C13" s="467"/>
      <c r="D13" s="467"/>
      <c r="E13" s="473"/>
      <c r="F13" s="474"/>
      <c r="G13" s="461"/>
    </row>
    <row r="14" spans="1:10" ht="15.95" customHeight="1">
      <c r="A14" s="468" t="s">
        <v>2601</v>
      </c>
      <c r="B14" s="626" t="s">
        <v>2602</v>
      </c>
      <c r="E14" s="473"/>
      <c r="F14" s="474"/>
      <c r="G14" s="461"/>
    </row>
    <row r="15" spans="1:10" ht="15.95" customHeight="1">
      <c r="A15" s="468" t="s">
        <v>2603</v>
      </c>
      <c r="B15" s="459" t="s">
        <v>2604</v>
      </c>
      <c r="C15" s="459" t="s">
        <v>764</v>
      </c>
      <c r="E15" s="462"/>
      <c r="G15" s="461"/>
    </row>
    <row r="16" spans="1:10" ht="15.95" customHeight="1">
      <c r="A16" s="468" t="s">
        <v>2605</v>
      </c>
      <c r="B16" s="459" t="s">
        <v>2606</v>
      </c>
      <c r="C16" s="459" t="s">
        <v>2607</v>
      </c>
      <c r="E16" s="462"/>
      <c r="G16" s="461"/>
    </row>
    <row r="17" spans="1:7" ht="15.95" customHeight="1">
      <c r="A17" s="468" t="s">
        <v>2608</v>
      </c>
      <c r="B17" s="459" t="s">
        <v>2609</v>
      </c>
      <c r="C17" s="459" t="s">
        <v>2610</v>
      </c>
      <c r="E17" s="476"/>
      <c r="F17" s="477"/>
      <c r="G17" s="461"/>
    </row>
    <row r="18" spans="1:7" ht="15.95" customHeight="1">
      <c r="A18" s="468" t="s">
        <v>2611</v>
      </c>
      <c r="B18" s="459" t="s">
        <v>2612</v>
      </c>
      <c r="C18" s="459" t="s">
        <v>2613</v>
      </c>
      <c r="E18" s="476"/>
      <c r="F18" s="477"/>
      <c r="G18" s="461"/>
    </row>
    <row r="19" spans="1:7" ht="15.95" customHeight="1">
      <c r="A19" s="468" t="s">
        <v>2614</v>
      </c>
      <c r="B19" s="459" t="s">
        <v>2615</v>
      </c>
      <c r="C19" s="459" t="s">
        <v>2616</v>
      </c>
      <c r="E19" s="476"/>
      <c r="F19" s="477"/>
      <c r="G19" s="461"/>
    </row>
    <row r="20" spans="1:7" ht="15.95" customHeight="1">
      <c r="A20" s="468" t="s">
        <v>2617</v>
      </c>
      <c r="B20" s="459" t="s">
        <v>2618</v>
      </c>
      <c r="C20" s="459" t="s">
        <v>2619</v>
      </c>
      <c r="E20" s="476"/>
      <c r="F20" s="477"/>
      <c r="G20" s="461"/>
    </row>
    <row r="21" spans="1:7" ht="15.95" customHeight="1">
      <c r="A21" s="468" t="s">
        <v>2620</v>
      </c>
      <c r="B21" s="459" t="s">
        <v>2621</v>
      </c>
      <c r="C21" s="459" t="s">
        <v>2622</v>
      </c>
      <c r="E21" s="476"/>
      <c r="F21" s="477"/>
      <c r="G21" s="461"/>
    </row>
    <row r="22" spans="1:7" ht="15.95" customHeight="1">
      <c r="A22" s="468" t="s">
        <v>2623</v>
      </c>
      <c r="B22" s="459" t="s">
        <v>2624</v>
      </c>
      <c r="C22" s="459" t="s">
        <v>2625</v>
      </c>
      <c r="E22" s="476"/>
      <c r="F22" s="477"/>
      <c r="G22" s="461"/>
    </row>
    <row r="23" spans="1:7" ht="15.95" customHeight="1">
      <c r="A23" s="468" t="s">
        <v>2626</v>
      </c>
      <c r="B23" s="459" t="s">
        <v>2627</v>
      </c>
      <c r="C23" s="459" t="s">
        <v>2388</v>
      </c>
      <c r="E23" s="476"/>
      <c r="F23" s="477"/>
      <c r="G23" s="461"/>
    </row>
    <row r="24" spans="1:7" ht="15.95" customHeight="1">
      <c r="A24" s="468" t="s">
        <v>2628</v>
      </c>
      <c r="B24" s="459" t="s">
        <v>2629</v>
      </c>
      <c r="C24" s="459" t="s">
        <v>2390</v>
      </c>
      <c r="E24" s="476"/>
      <c r="F24" s="477"/>
      <c r="G24" s="461"/>
    </row>
    <row r="25" spans="1:7" ht="15.95" customHeight="1">
      <c r="A25" s="468" t="s">
        <v>2630</v>
      </c>
      <c r="B25" s="459" t="s">
        <v>2631</v>
      </c>
      <c r="C25" s="459" t="s">
        <v>784</v>
      </c>
      <c r="E25" s="476"/>
      <c r="F25" s="477"/>
      <c r="G25" s="461"/>
    </row>
    <row r="26" spans="1:7" ht="15.95" customHeight="1">
      <c r="A26" s="468" t="s">
        <v>2632</v>
      </c>
      <c r="B26" s="459" t="s">
        <v>2633</v>
      </c>
      <c r="C26" s="459" t="s">
        <v>2634</v>
      </c>
      <c r="E26" s="476"/>
      <c r="F26" s="477"/>
      <c r="G26" s="461"/>
    </row>
    <row r="27" spans="1:7" ht="15.95" customHeight="1">
      <c r="A27" s="468" t="s">
        <v>2635</v>
      </c>
      <c r="B27" s="459" t="s">
        <v>2636</v>
      </c>
      <c r="C27" s="459" t="s">
        <v>2637</v>
      </c>
      <c r="E27" s="476"/>
      <c r="F27" s="477"/>
      <c r="G27" s="461"/>
    </row>
    <row r="28" spans="1:7" ht="15.95" customHeight="1">
      <c r="A28" s="468" t="s">
        <v>2638</v>
      </c>
      <c r="B28" s="459" t="s">
        <v>2639</v>
      </c>
      <c r="C28" s="459" t="s">
        <v>2640</v>
      </c>
      <c r="E28" s="476"/>
      <c r="F28" s="477"/>
      <c r="G28" s="461"/>
    </row>
    <row r="29" spans="1:7" ht="15.95" customHeight="1">
      <c r="A29" s="468" t="s">
        <v>2641</v>
      </c>
      <c r="B29" s="459" t="s">
        <v>2642</v>
      </c>
      <c r="C29" s="459" t="s">
        <v>665</v>
      </c>
      <c r="E29" s="476"/>
      <c r="F29" s="477"/>
      <c r="G29" s="461"/>
    </row>
    <row r="30" spans="1:7" ht="15.95" customHeight="1">
      <c r="A30" s="468" t="s">
        <v>2643</v>
      </c>
      <c r="B30" s="459" t="s">
        <v>2644</v>
      </c>
      <c r="C30" s="459" t="s">
        <v>782</v>
      </c>
      <c r="E30" s="476"/>
      <c r="F30" s="477"/>
      <c r="G30" s="461"/>
    </row>
    <row r="31" spans="1:7" ht="15.95" customHeight="1">
      <c r="A31" s="468" t="s">
        <v>2645</v>
      </c>
      <c r="C31" s="459" t="s">
        <v>2646</v>
      </c>
      <c r="E31" s="480">
        <f>SUM(E15:E30)</f>
        <v>0</v>
      </c>
      <c r="F31" s="481">
        <f>SUM(F15:F30)</f>
        <v>0</v>
      </c>
      <c r="G31" s="461"/>
    </row>
    <row r="32" spans="1:7" ht="15.95" customHeight="1">
      <c r="A32" s="468" t="s">
        <v>2647</v>
      </c>
      <c r="B32" s="626" t="s">
        <v>2648</v>
      </c>
      <c r="E32" s="473"/>
      <c r="F32" s="474"/>
      <c r="G32" s="461"/>
    </row>
    <row r="33" spans="1:7" ht="15.95" customHeight="1">
      <c r="A33" s="468" t="s">
        <v>2649</v>
      </c>
      <c r="B33" s="459" t="s">
        <v>2650</v>
      </c>
      <c r="C33" s="459" t="s">
        <v>2362</v>
      </c>
      <c r="E33" s="476"/>
      <c r="F33" s="477"/>
      <c r="G33" s="461"/>
    </row>
    <row r="34" spans="1:7" ht="15.95" customHeight="1">
      <c r="A34" s="468" t="s">
        <v>2651</v>
      </c>
      <c r="B34" s="459" t="s">
        <v>2652</v>
      </c>
      <c r="C34" s="459" t="s">
        <v>2364</v>
      </c>
      <c r="E34" s="476"/>
      <c r="F34" s="477"/>
      <c r="G34" s="461"/>
    </row>
    <row r="35" spans="1:7" ht="15.95" customHeight="1">
      <c r="A35" s="468" t="s">
        <v>2653</v>
      </c>
      <c r="B35" s="459" t="s">
        <v>2654</v>
      </c>
      <c r="C35" s="459" t="s">
        <v>2655</v>
      </c>
      <c r="E35" s="476"/>
      <c r="F35" s="477"/>
      <c r="G35" s="461"/>
    </row>
    <row r="36" spans="1:7" ht="15.95" customHeight="1">
      <c r="A36" s="468" t="s">
        <v>2656</v>
      </c>
      <c r="B36" s="459" t="s">
        <v>2657</v>
      </c>
      <c r="C36" s="459" t="s">
        <v>2658</v>
      </c>
      <c r="E36" s="476"/>
      <c r="F36" s="477"/>
      <c r="G36" s="461"/>
    </row>
    <row r="37" spans="1:7" ht="15.95" customHeight="1">
      <c r="A37" s="468" t="s">
        <v>2659</v>
      </c>
      <c r="B37" s="459" t="s">
        <v>2660</v>
      </c>
      <c r="C37" s="459" t="s">
        <v>2592</v>
      </c>
      <c r="E37" s="476"/>
      <c r="F37" s="477"/>
      <c r="G37" s="461"/>
    </row>
    <row r="38" spans="1:7" ht="15.95" customHeight="1">
      <c r="A38" s="468" t="s">
        <v>2661</v>
      </c>
      <c r="B38" s="459" t="s">
        <v>2662</v>
      </c>
      <c r="C38" s="459" t="s">
        <v>2542</v>
      </c>
      <c r="E38" s="476"/>
      <c r="F38" s="477"/>
      <c r="G38" s="461"/>
    </row>
    <row r="39" spans="1:7" ht="15.95" customHeight="1">
      <c r="A39" s="468" t="s">
        <v>2663</v>
      </c>
      <c r="B39" s="459" t="s">
        <v>2664</v>
      </c>
      <c r="C39" s="459" t="s">
        <v>2665</v>
      </c>
      <c r="E39" s="476"/>
      <c r="F39" s="477"/>
      <c r="G39" s="461"/>
    </row>
    <row r="40" spans="1:7" ht="15.95" customHeight="1">
      <c r="A40" s="468" t="s">
        <v>2666</v>
      </c>
      <c r="B40" s="459" t="s">
        <v>2667</v>
      </c>
      <c r="C40" s="459" t="s">
        <v>2378</v>
      </c>
      <c r="E40" s="476"/>
      <c r="F40" s="477"/>
      <c r="G40" s="461"/>
    </row>
    <row r="41" spans="1:7" ht="15.95" customHeight="1">
      <c r="A41" s="468" t="s">
        <v>2668</v>
      </c>
      <c r="C41" s="459" t="s">
        <v>2669</v>
      </c>
      <c r="E41" s="480">
        <f>SUM(E33:E40)</f>
        <v>0</v>
      </c>
      <c r="F41" s="481">
        <f>SUM(F33:F40)</f>
        <v>0</v>
      </c>
      <c r="G41" s="461"/>
    </row>
    <row r="42" spans="1:7" ht="15.95" customHeight="1">
      <c r="A42" s="468" t="s">
        <v>2670</v>
      </c>
      <c r="C42" s="459" t="s">
        <v>2671</v>
      </c>
      <c r="E42" s="476"/>
      <c r="F42" s="477"/>
      <c r="G42" s="461"/>
    </row>
    <row r="43" spans="1:7" ht="15.95" customHeight="1">
      <c r="A43" s="468"/>
      <c r="C43" s="459" t="s">
        <v>2672</v>
      </c>
      <c r="E43" s="486">
        <f>E31+E41</f>
        <v>0</v>
      </c>
      <c r="F43" s="487">
        <f>F31+F41</f>
        <v>0</v>
      </c>
      <c r="G43" s="461"/>
    </row>
    <row r="44" spans="1:7" ht="15.95" customHeight="1" thickBot="1">
      <c r="A44" s="468" t="s">
        <v>2673</v>
      </c>
      <c r="C44" s="459" t="s">
        <v>2674</v>
      </c>
      <c r="E44" s="482">
        <f>'p. 43'!G42+'p. 43'!G63+E43</f>
        <v>0</v>
      </c>
      <c r="F44" s="483">
        <f>'p. 43'!H42+'p. 43'!H63+F43</f>
        <v>0</v>
      </c>
      <c r="G44" s="461"/>
    </row>
    <row r="45" spans="1:7" ht="15.95" customHeight="1" thickTop="1">
      <c r="A45" s="468" t="s">
        <v>2675</v>
      </c>
      <c r="B45" s="627" t="s">
        <v>2676</v>
      </c>
      <c r="C45" s="467"/>
      <c r="D45" s="467"/>
      <c r="E45" s="473"/>
      <c r="F45" s="474"/>
      <c r="G45" s="461"/>
    </row>
    <row r="46" spans="1:7" ht="15.95" customHeight="1">
      <c r="A46" s="468" t="s">
        <v>2677</v>
      </c>
      <c r="B46" s="626" t="s">
        <v>2602</v>
      </c>
      <c r="E46" s="473"/>
      <c r="F46" s="474"/>
      <c r="G46" s="461"/>
    </row>
    <row r="47" spans="1:7" ht="15.95" customHeight="1">
      <c r="A47" s="468" t="s">
        <v>2678</v>
      </c>
      <c r="B47" s="459" t="s">
        <v>2679</v>
      </c>
      <c r="C47" s="459" t="s">
        <v>764</v>
      </c>
      <c r="E47" s="476"/>
      <c r="F47" s="477"/>
      <c r="G47" s="461"/>
    </row>
    <row r="48" spans="1:7" ht="15.95" customHeight="1">
      <c r="A48" s="468" t="s">
        <v>2680</v>
      </c>
      <c r="B48" s="459" t="s">
        <v>2681</v>
      </c>
      <c r="C48" s="459" t="s">
        <v>2625</v>
      </c>
      <c r="E48" s="476"/>
      <c r="F48" s="477"/>
      <c r="G48" s="461"/>
    </row>
    <row r="49" spans="1:7" ht="15.95" customHeight="1">
      <c r="A49" s="468" t="s">
        <v>2682</v>
      </c>
      <c r="B49" s="459" t="s">
        <v>2683</v>
      </c>
      <c r="C49" s="459" t="s">
        <v>2622</v>
      </c>
      <c r="E49" s="476"/>
      <c r="F49" s="477"/>
      <c r="G49" s="461"/>
    </row>
    <row r="50" spans="1:7" ht="15.95" customHeight="1">
      <c r="A50" s="468" t="s">
        <v>2684</v>
      </c>
      <c r="B50" s="459" t="s">
        <v>2685</v>
      </c>
      <c r="C50" s="459" t="s">
        <v>2619</v>
      </c>
      <c r="E50" s="476"/>
      <c r="F50" s="477"/>
      <c r="G50" s="461"/>
    </row>
    <row r="51" spans="1:7" ht="15.95" customHeight="1">
      <c r="A51" s="468" t="s">
        <v>2686</v>
      </c>
      <c r="B51" s="459" t="s">
        <v>2687</v>
      </c>
      <c r="C51" s="459" t="s">
        <v>2688</v>
      </c>
      <c r="E51" s="476"/>
      <c r="F51" s="477"/>
      <c r="G51" s="461"/>
    </row>
    <row r="52" spans="1:7" ht="15.95" customHeight="1">
      <c r="A52" s="468" t="s">
        <v>2689</v>
      </c>
      <c r="B52" s="459" t="s">
        <v>2690</v>
      </c>
      <c r="C52" s="459" t="s">
        <v>2691</v>
      </c>
      <c r="E52" s="476"/>
      <c r="F52" s="477"/>
      <c r="G52" s="461"/>
    </row>
    <row r="53" spans="1:7" ht="15.95" customHeight="1">
      <c r="A53" s="468" t="s">
        <v>2692</v>
      </c>
      <c r="B53" s="459" t="s">
        <v>2693</v>
      </c>
      <c r="C53" s="459" t="s">
        <v>2694</v>
      </c>
      <c r="E53" s="476"/>
      <c r="F53" s="477"/>
      <c r="G53" s="461"/>
    </row>
    <row r="54" spans="1:7" ht="15.95" customHeight="1">
      <c r="A54" s="468" t="s">
        <v>2695</v>
      </c>
      <c r="B54" s="459" t="s">
        <v>861</v>
      </c>
      <c r="C54" s="459" t="s">
        <v>657</v>
      </c>
      <c r="E54" s="476"/>
      <c r="F54" s="477"/>
      <c r="G54" s="461"/>
    </row>
    <row r="55" spans="1:7" ht="15.95" customHeight="1">
      <c r="A55" s="468" t="s">
        <v>862</v>
      </c>
      <c r="B55" s="459" t="s">
        <v>863</v>
      </c>
      <c r="C55" s="459" t="s">
        <v>864</v>
      </c>
      <c r="E55" s="476"/>
      <c r="F55" s="477"/>
      <c r="G55" s="461"/>
    </row>
    <row r="56" spans="1:7" ht="15.95" customHeight="1">
      <c r="A56" s="468" t="s">
        <v>865</v>
      </c>
      <c r="B56" s="459" t="s">
        <v>866</v>
      </c>
      <c r="C56" s="459" t="s">
        <v>782</v>
      </c>
      <c r="E56" s="476"/>
      <c r="F56" s="477"/>
      <c r="G56" s="461"/>
    </row>
    <row r="57" spans="1:7" ht="15.95" customHeight="1">
      <c r="A57" s="468" t="s">
        <v>867</v>
      </c>
      <c r="B57" s="459" t="s">
        <v>868</v>
      </c>
      <c r="C57" s="459" t="s">
        <v>784</v>
      </c>
      <c r="E57" s="476"/>
      <c r="F57" s="477"/>
      <c r="G57" s="461"/>
    </row>
    <row r="58" spans="1:7" ht="15.95" customHeight="1">
      <c r="A58" s="471" t="s">
        <v>869</v>
      </c>
      <c r="B58" s="460"/>
      <c r="C58" s="460" t="s">
        <v>870</v>
      </c>
      <c r="D58" s="460"/>
      <c r="E58" s="480">
        <f>SUM(E47:E57)</f>
        <v>0</v>
      </c>
      <c r="F58" s="481">
        <f>SUM(F47:F57)</f>
        <v>0</v>
      </c>
      <c r="G58" s="461"/>
    </row>
    <row r="59" spans="1:7">
      <c r="A59" s="469"/>
      <c r="E59" s="477"/>
      <c r="F59" s="477"/>
    </row>
    <row r="60" spans="1:7">
      <c r="A60" s="467"/>
      <c r="B60" s="467"/>
      <c r="C60" s="467"/>
      <c r="D60" s="467"/>
      <c r="E60" s="467"/>
      <c r="F60" s="692" t="s">
        <v>2346</v>
      </c>
    </row>
    <row r="61" spans="1:7">
      <c r="A61" s="469"/>
      <c r="F61" s="701"/>
    </row>
    <row r="62" spans="1:7">
      <c r="A62" s="469"/>
    </row>
    <row r="63" spans="1:7">
      <c r="A63" s="469"/>
    </row>
    <row r="64" spans="1:7">
      <c r="A64" s="469"/>
    </row>
    <row r="65" spans="1:1">
      <c r="A65" s="469"/>
    </row>
    <row r="66" spans="1:1">
      <c r="A66" s="469"/>
    </row>
    <row r="67" spans="1:1">
      <c r="A67" s="469"/>
    </row>
    <row r="68" spans="1:1">
      <c r="A68" s="469"/>
    </row>
    <row r="69" spans="1:1">
      <c r="A69" s="469"/>
    </row>
  </sheetData>
  <customSheetViews>
    <customSheetView guid="{3336704C-C86D-41A0-9B04-03A25221C3F1}" scale="87" colorId="22" showPageBreaks="1" printArea="1" showRuler="0">
      <selection activeCell="F5" sqref="F5"/>
      <pageMargins left="0.5" right="0.5" top="0.5" bottom="0.55000000000000004" header="0.5" footer="0.5"/>
      <pageSetup scale="69" orientation="portrait" r:id="rId1"/>
      <headerFooter alignWithMargins="0"/>
    </customSheetView>
    <customSheetView guid="{186A0260-DB8C-42F6-ADCE-9C35D9933D5B}" scale="87" colorId="22" showRuler="0">
      <selection activeCell="F5" sqref="F5"/>
      <pageMargins left="0.5" right="0.5" top="0.5" bottom="0.55000000000000004" header="0.5" footer="0.5"/>
      <pageSetup scale="69" orientation="portrait" r:id="rId2"/>
      <headerFooter alignWithMargins="0"/>
    </customSheetView>
    <customSheetView guid="{0F9397AA-B4ED-47EF-BC79-BFEC0D3E0701}" scale="87" colorId="22" showPageBreaks="1" printArea="1" showRuler="0" topLeftCell="A39">
      <selection activeCell="B46" sqref="B46"/>
      <pageMargins left="0.5" right="0.5" top="0.5" bottom="0.55000000000000004" header="0.5" footer="0.5"/>
      <pageSetup scale="69" orientation="portrait" r:id="rId3"/>
      <headerFooter alignWithMargins="0"/>
    </customSheetView>
    <customSheetView guid="{CCA0C3E2-B2E2-4226-9654-0AB73CE002E7}" scale="87" colorId="22" showPageBreaks="1" printArea="1" showRuler="0" topLeftCell="E50">
      <selection activeCell="G61" sqref="A1:G61"/>
      <pageMargins left="0.5" right="0.5" top="0.5" bottom="0.55000000000000004" header="0.5" footer="0.5"/>
      <pageSetup scale="69" orientation="portrait" r:id="rId4"/>
      <headerFooter alignWithMargins="0"/>
    </customSheetView>
    <customSheetView guid="{56D44596-4A75-4B45-B852-2389F2F06E07}" scale="87" colorId="22" showRuler="0" topLeftCell="E50">
      <selection activeCell="G61" sqref="A1:G61"/>
      <pageMargins left="0.5" right="0.5" top="0.5" bottom="0.55000000000000004" header="0.5" footer="0.5"/>
      <pageSetup scale="69" orientation="portrait" r:id="rId5"/>
      <headerFooter alignWithMargins="0"/>
    </customSheetView>
    <customSheetView guid="{D5B5BADA-8EBF-4C10-97E9-D8DAB5586B34}" scale="87" colorId="22" showPageBreaks="1" printArea="1" showRuler="0" topLeftCell="E1">
      <selection activeCell="F4" sqref="F4"/>
      <pageMargins left="0.5" right="0.5" top="0.5" bottom="0.55000000000000004" header="0.5" footer="0.5"/>
      <pageSetup scale="69" orientation="portrait" r:id="rId6"/>
      <headerFooter alignWithMargins="0"/>
    </customSheetView>
  </customSheetViews>
  <phoneticPr fontId="0" type="noConversion"/>
  <pageMargins left="0.5" right="0.5" top="0.5" bottom="0.55000000000000004" header="0.5" footer="0.5"/>
  <pageSetup scale="69" orientation="portrait" r:id="rId7"/>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ransitionEvaluation="1" transitionEntry="1">
    <pageSetUpPr fitToPage="1"/>
  </sheetPr>
  <dimension ref="A1:H67"/>
  <sheetViews>
    <sheetView defaultGridColor="0" colorId="22" zoomScale="87" workbookViewId="0">
      <selection activeCell="F4" sqref="F4"/>
    </sheetView>
  </sheetViews>
  <sheetFormatPr defaultColWidth="9.77734375" defaultRowHeight="15"/>
  <cols>
    <col min="1" max="1" width="4.77734375" style="459" customWidth="1"/>
    <col min="2" max="2" width="6.77734375" style="459" customWidth="1"/>
    <col min="3" max="3" width="28.77734375" style="459" customWidth="1"/>
    <col min="4" max="4" width="9.77734375" style="459"/>
    <col min="5" max="5" width="17.77734375" style="459" customWidth="1"/>
    <col min="6" max="7" width="15.77734375" style="459" customWidth="1"/>
    <col min="8" max="8" width="2.77734375" style="459" customWidth="1"/>
    <col min="9" max="16384" width="9.77734375" style="459"/>
  </cols>
  <sheetData>
    <row r="1" spans="1:8">
      <c r="A1" s="460"/>
      <c r="B1" s="460"/>
      <c r="C1" s="460"/>
      <c r="D1" s="460"/>
      <c r="E1" s="460"/>
      <c r="F1" s="460"/>
      <c r="G1" s="460"/>
    </row>
    <row r="2" spans="1:8">
      <c r="A2" s="461" t="s">
        <v>494</v>
      </c>
      <c r="E2" s="461" t="s">
        <v>495</v>
      </c>
      <c r="F2" s="461" t="s">
        <v>496</v>
      </c>
      <c r="G2" s="461" t="s">
        <v>497</v>
      </c>
      <c r="H2" s="461"/>
    </row>
    <row r="3" spans="1:8">
      <c r="A3" s="461"/>
      <c r="E3" s="463" t="s">
        <v>1011</v>
      </c>
      <c r="F3" s="461"/>
      <c r="G3" s="461"/>
      <c r="H3" s="461"/>
    </row>
    <row r="4" spans="1:8">
      <c r="A4" s="461"/>
      <c r="B4" t="str">
        <f>'pg. 1'!$D$10</f>
        <v>[Utility Name]</v>
      </c>
      <c r="E4" s="461" t="s">
        <v>633</v>
      </c>
      <c r="F4" s="933" t="str">
        <f>'pg. 1'!$O$31</f>
        <v>03/30/2025</v>
      </c>
      <c r="G4" s="18" t="str">
        <f>'pg. 1'!$M$10</f>
        <v xml:space="preserve">   December 31, 2024</v>
      </c>
      <c r="H4" s="461"/>
    </row>
    <row r="5" spans="1:8">
      <c r="A5" s="464"/>
      <c r="B5" s="460"/>
      <c r="C5" s="460"/>
      <c r="D5" s="460"/>
      <c r="E5" s="464"/>
      <c r="F5" s="464"/>
      <c r="G5" s="464"/>
      <c r="H5" s="461"/>
    </row>
    <row r="6" spans="1:8">
      <c r="A6" s="461"/>
      <c r="H6" s="461"/>
    </row>
    <row r="7" spans="1:8">
      <c r="A7" s="466" t="s">
        <v>871</v>
      </c>
      <c r="B7" s="467"/>
      <c r="C7" s="467"/>
      <c r="D7" s="467"/>
      <c r="E7" s="467"/>
      <c r="F7" s="467"/>
      <c r="G7" s="467"/>
      <c r="H7" s="461"/>
    </row>
    <row r="8" spans="1:8">
      <c r="A8" s="464"/>
      <c r="B8" s="460"/>
      <c r="C8" s="460"/>
      <c r="D8" s="460"/>
      <c r="E8" s="460"/>
      <c r="F8" s="460"/>
      <c r="G8" s="460"/>
      <c r="H8" s="461"/>
    </row>
    <row r="9" spans="1:8">
      <c r="A9" s="461"/>
      <c r="B9" s="461"/>
      <c r="F9" s="461"/>
      <c r="G9" s="461"/>
      <c r="H9" s="461"/>
    </row>
    <row r="10" spans="1:8">
      <c r="A10" s="501" t="s">
        <v>752</v>
      </c>
      <c r="B10" s="466" t="s">
        <v>1576</v>
      </c>
      <c r="C10" s="467"/>
      <c r="D10" s="467"/>
      <c r="E10" s="467"/>
      <c r="F10" s="501" t="s">
        <v>443</v>
      </c>
      <c r="G10" s="501" t="s">
        <v>443</v>
      </c>
      <c r="H10" s="461"/>
    </row>
    <row r="11" spans="1:8">
      <c r="A11" s="461" t="s">
        <v>753</v>
      </c>
      <c r="B11" s="466"/>
      <c r="C11" s="467"/>
      <c r="D11" s="467"/>
      <c r="E11" s="467"/>
      <c r="F11" s="501" t="s">
        <v>1578</v>
      </c>
      <c r="G11" s="501" t="s">
        <v>1579</v>
      </c>
      <c r="H11" s="461"/>
    </row>
    <row r="12" spans="1:8">
      <c r="A12" s="461"/>
      <c r="B12" s="466" t="s">
        <v>739</v>
      </c>
      <c r="C12" s="467"/>
      <c r="D12" s="467"/>
      <c r="E12" s="467"/>
      <c r="F12" s="501" t="s">
        <v>2508</v>
      </c>
      <c r="G12" s="501" t="s">
        <v>675</v>
      </c>
      <c r="H12" s="461"/>
    </row>
    <row r="13" spans="1:8">
      <c r="A13" s="464"/>
      <c r="B13" s="464"/>
      <c r="C13" s="460"/>
      <c r="D13" s="460"/>
      <c r="E13" s="460"/>
      <c r="F13" s="502"/>
      <c r="G13" s="502"/>
      <c r="H13" s="461"/>
    </row>
    <row r="14" spans="1:8" ht="15.75">
      <c r="A14" s="461"/>
      <c r="B14" s="461"/>
      <c r="C14" s="626" t="s">
        <v>872</v>
      </c>
      <c r="F14" s="473"/>
      <c r="G14" s="474"/>
      <c r="H14" s="461"/>
    </row>
    <row r="15" spans="1:8" ht="15.75">
      <c r="A15" s="461" t="s">
        <v>873</v>
      </c>
      <c r="B15" s="630" t="s">
        <v>2360</v>
      </c>
      <c r="F15" s="473"/>
      <c r="G15" s="474"/>
      <c r="H15" s="461"/>
    </row>
    <row r="16" spans="1:8">
      <c r="A16" s="461" t="s">
        <v>874</v>
      </c>
      <c r="B16" s="461" t="s">
        <v>875</v>
      </c>
      <c r="C16" s="459" t="s">
        <v>2362</v>
      </c>
      <c r="F16" s="503"/>
      <c r="G16" s="503"/>
      <c r="H16" s="461"/>
    </row>
    <row r="17" spans="1:8">
      <c r="A17" s="461" t="s">
        <v>876</v>
      </c>
      <c r="B17" s="461" t="s">
        <v>877</v>
      </c>
      <c r="C17" s="459" t="s">
        <v>2364</v>
      </c>
      <c r="F17" s="503"/>
      <c r="G17" s="503"/>
      <c r="H17" s="461"/>
    </row>
    <row r="18" spans="1:8">
      <c r="A18" s="461" t="s">
        <v>878</v>
      </c>
      <c r="B18" s="461" t="s">
        <v>879</v>
      </c>
      <c r="C18" s="459" t="s">
        <v>880</v>
      </c>
      <c r="F18" s="503"/>
      <c r="G18" s="503"/>
      <c r="H18" s="461"/>
    </row>
    <row r="19" spans="1:8">
      <c r="A19" s="461" t="s">
        <v>881</v>
      </c>
      <c r="B19" s="461" t="s">
        <v>882</v>
      </c>
      <c r="C19" s="459" t="s">
        <v>2542</v>
      </c>
      <c r="F19" s="503"/>
      <c r="G19" s="503"/>
      <c r="H19" s="461"/>
    </row>
    <row r="20" spans="1:8">
      <c r="A20" s="461" t="s">
        <v>883</v>
      </c>
      <c r="B20" s="461" t="s">
        <v>884</v>
      </c>
      <c r="C20" s="459" t="s">
        <v>885</v>
      </c>
      <c r="F20" s="503"/>
      <c r="G20" s="503"/>
      <c r="H20" s="461"/>
    </row>
    <row r="21" spans="1:8">
      <c r="A21" s="461" t="s">
        <v>886</v>
      </c>
      <c r="B21" s="461" t="s">
        <v>887</v>
      </c>
      <c r="C21" s="459" t="s">
        <v>2665</v>
      </c>
      <c r="F21" s="503"/>
      <c r="G21" s="503"/>
      <c r="H21" s="461"/>
    </row>
    <row r="22" spans="1:8">
      <c r="A22" s="461" t="s">
        <v>888</v>
      </c>
      <c r="B22" s="461" t="s">
        <v>889</v>
      </c>
      <c r="C22" s="459" t="s">
        <v>2378</v>
      </c>
      <c r="F22" s="503"/>
      <c r="G22" s="503"/>
      <c r="H22" s="461"/>
    </row>
    <row r="23" spans="1:8">
      <c r="A23" s="461" t="s">
        <v>890</v>
      </c>
      <c r="B23" s="461"/>
      <c r="C23" s="459" t="s">
        <v>891</v>
      </c>
      <c r="F23" s="504">
        <f>SUM(F16:F22)</f>
        <v>0</v>
      </c>
      <c r="G23" s="504">
        <f>SUM(G16:G22)</f>
        <v>0</v>
      </c>
      <c r="H23" s="461"/>
    </row>
    <row r="24" spans="1:8" ht="15.75" thickBot="1">
      <c r="A24" s="461" t="s">
        <v>892</v>
      </c>
      <c r="B24" s="461"/>
      <c r="C24" s="459" t="s">
        <v>893</v>
      </c>
      <c r="F24" s="505">
        <f>F23+'p. 44'!E58</f>
        <v>0</v>
      </c>
      <c r="G24" s="505">
        <f>G23+'p. 44'!F58</f>
        <v>0</v>
      </c>
      <c r="H24" s="461"/>
    </row>
    <row r="25" spans="1:8" ht="16.5" thickTop="1">
      <c r="A25" s="461" t="s">
        <v>894</v>
      </c>
      <c r="B25" s="631" t="s">
        <v>895</v>
      </c>
      <c r="C25" s="627"/>
      <c r="D25" s="467"/>
      <c r="E25" s="467"/>
      <c r="F25" s="473"/>
      <c r="G25" s="474"/>
      <c r="H25" s="461"/>
    </row>
    <row r="26" spans="1:8" ht="15.75">
      <c r="A26" s="461" t="s">
        <v>896</v>
      </c>
      <c r="B26" s="630" t="s">
        <v>2602</v>
      </c>
      <c r="F26" s="473"/>
      <c r="G26" s="474"/>
      <c r="H26" s="461"/>
    </row>
    <row r="27" spans="1:8">
      <c r="A27" s="461" t="s">
        <v>897</v>
      </c>
      <c r="B27" s="461" t="s">
        <v>898</v>
      </c>
      <c r="C27" s="459" t="s">
        <v>764</v>
      </c>
      <c r="F27" s="506"/>
      <c r="G27" s="506"/>
      <c r="H27" s="461"/>
    </row>
    <row r="28" spans="1:8">
      <c r="A28" s="461" t="s">
        <v>899</v>
      </c>
      <c r="B28" s="461" t="s">
        <v>900</v>
      </c>
      <c r="C28" s="459" t="s">
        <v>901</v>
      </c>
      <c r="F28" s="507"/>
      <c r="G28" s="507"/>
      <c r="H28" s="461"/>
    </row>
    <row r="29" spans="1:8">
      <c r="A29" s="461" t="s">
        <v>902</v>
      </c>
      <c r="B29" s="461" t="s">
        <v>903</v>
      </c>
      <c r="C29" s="459" t="s">
        <v>2619</v>
      </c>
      <c r="F29" s="507"/>
      <c r="G29" s="507"/>
      <c r="H29" s="461"/>
    </row>
    <row r="30" spans="1:8">
      <c r="A30" s="461" t="s">
        <v>904</v>
      </c>
      <c r="B30" s="461" t="s">
        <v>905</v>
      </c>
      <c r="C30" s="459" t="s">
        <v>654</v>
      </c>
      <c r="F30" s="507"/>
      <c r="G30" s="507"/>
      <c r="H30" s="461"/>
    </row>
    <row r="31" spans="1:8">
      <c r="A31" s="461" t="s">
        <v>906</v>
      </c>
      <c r="B31" s="461" t="s">
        <v>907</v>
      </c>
      <c r="C31" s="459" t="s">
        <v>908</v>
      </c>
      <c r="F31" s="507"/>
      <c r="G31" s="507"/>
      <c r="H31" s="461"/>
    </row>
    <row r="32" spans="1:8">
      <c r="A32" s="461" t="s">
        <v>909</v>
      </c>
      <c r="B32" s="461" t="s">
        <v>910</v>
      </c>
      <c r="C32" s="459" t="s">
        <v>911</v>
      </c>
      <c r="F32" s="507"/>
      <c r="G32" s="507"/>
      <c r="H32" s="461"/>
    </row>
    <row r="33" spans="1:8">
      <c r="A33" s="461" t="s">
        <v>912</v>
      </c>
      <c r="B33" s="461" t="s">
        <v>913</v>
      </c>
      <c r="C33" s="459" t="s">
        <v>914</v>
      </c>
      <c r="F33" s="507"/>
      <c r="G33" s="507"/>
      <c r="H33" s="461"/>
    </row>
    <row r="34" spans="1:8">
      <c r="A34" s="461" t="s">
        <v>915</v>
      </c>
      <c r="B34" s="461" t="s">
        <v>916</v>
      </c>
      <c r="C34" s="459" t="s">
        <v>917</v>
      </c>
      <c r="F34" s="507"/>
      <c r="G34" s="507"/>
      <c r="H34" s="461"/>
    </row>
    <row r="35" spans="1:8">
      <c r="A35" s="461" t="s">
        <v>918</v>
      </c>
      <c r="B35" s="461" t="s">
        <v>919</v>
      </c>
      <c r="C35" s="459" t="s">
        <v>920</v>
      </c>
      <c r="F35" s="507"/>
      <c r="G35" s="507"/>
      <c r="H35" s="461"/>
    </row>
    <row r="36" spans="1:8">
      <c r="A36" s="461" t="s">
        <v>921</v>
      </c>
      <c r="B36" s="461" t="s">
        <v>922</v>
      </c>
      <c r="C36" s="459" t="s">
        <v>923</v>
      </c>
      <c r="F36" s="507"/>
      <c r="G36" s="507"/>
      <c r="H36" s="461"/>
    </row>
    <row r="37" spans="1:8">
      <c r="A37" s="461" t="s">
        <v>924</v>
      </c>
      <c r="B37" s="461" t="s">
        <v>925</v>
      </c>
      <c r="C37" s="459" t="s">
        <v>782</v>
      </c>
      <c r="F37" s="507"/>
      <c r="G37" s="507"/>
      <c r="H37" s="461"/>
    </row>
    <row r="38" spans="1:8">
      <c r="A38" s="461" t="s">
        <v>926</v>
      </c>
      <c r="B38" s="461" t="s">
        <v>927</v>
      </c>
      <c r="C38" s="459" t="s">
        <v>784</v>
      </c>
      <c r="F38" s="507"/>
      <c r="G38" s="507"/>
      <c r="H38" s="461"/>
    </row>
    <row r="39" spans="1:8">
      <c r="A39" s="461" t="s">
        <v>928</v>
      </c>
      <c r="B39" s="461"/>
      <c r="C39" s="459" t="s">
        <v>929</v>
      </c>
      <c r="F39" s="504">
        <f>SUM(F27:F38)</f>
        <v>0</v>
      </c>
      <c r="G39" s="504">
        <f>SUM(G27:G38)</f>
        <v>0</v>
      </c>
      <c r="H39" s="461"/>
    </row>
    <row r="40" spans="1:8" ht="15.75">
      <c r="A40" s="461" t="s">
        <v>930</v>
      </c>
      <c r="B40" s="630" t="s">
        <v>2360</v>
      </c>
      <c r="F40" s="473"/>
      <c r="G40" s="474"/>
      <c r="H40" s="461"/>
    </row>
    <row r="41" spans="1:8">
      <c r="A41" s="461" t="s">
        <v>931</v>
      </c>
      <c r="B41" s="461" t="s">
        <v>932</v>
      </c>
      <c r="C41" s="459" t="s">
        <v>2362</v>
      </c>
      <c r="F41" s="507"/>
      <c r="G41" s="507"/>
      <c r="H41" s="461"/>
    </row>
    <row r="42" spans="1:8">
      <c r="A42" s="461" t="s">
        <v>933</v>
      </c>
      <c r="B42" s="461" t="s">
        <v>934</v>
      </c>
      <c r="C42" s="459" t="s">
        <v>2364</v>
      </c>
      <c r="F42" s="507"/>
      <c r="G42" s="507"/>
      <c r="H42" s="461"/>
    </row>
    <row r="43" spans="1:8">
      <c r="A43" s="461" t="s">
        <v>1041</v>
      </c>
      <c r="B43" s="461" t="s">
        <v>935</v>
      </c>
      <c r="C43" s="459" t="s">
        <v>880</v>
      </c>
      <c r="F43" s="507"/>
      <c r="G43" s="507"/>
      <c r="H43" s="461"/>
    </row>
    <row r="44" spans="1:8">
      <c r="A44" s="461" t="s">
        <v>1044</v>
      </c>
      <c r="B44" s="461" t="s">
        <v>936</v>
      </c>
      <c r="C44" s="459" t="s">
        <v>2542</v>
      </c>
      <c r="F44" s="507"/>
      <c r="G44" s="507"/>
      <c r="H44" s="461"/>
    </row>
    <row r="45" spans="1:8">
      <c r="A45" s="461" t="s">
        <v>937</v>
      </c>
      <c r="B45" s="461" t="s">
        <v>938</v>
      </c>
      <c r="C45" s="459" t="s">
        <v>939</v>
      </c>
      <c r="F45" s="507"/>
      <c r="G45" s="507"/>
      <c r="H45" s="461"/>
    </row>
    <row r="46" spans="1:8">
      <c r="A46" s="461" t="s">
        <v>940</v>
      </c>
      <c r="B46" s="461" t="s">
        <v>941</v>
      </c>
      <c r="C46" s="459" t="s">
        <v>942</v>
      </c>
      <c r="F46" s="507"/>
      <c r="G46" s="507"/>
      <c r="H46" s="461"/>
    </row>
    <row r="47" spans="1:8">
      <c r="A47" s="461" t="s">
        <v>943</v>
      </c>
      <c r="B47" s="461" t="s">
        <v>944</v>
      </c>
      <c r="C47" s="459" t="s">
        <v>945</v>
      </c>
      <c r="F47" s="507"/>
      <c r="G47" s="507"/>
      <c r="H47" s="461"/>
    </row>
    <row r="48" spans="1:8">
      <c r="A48" s="461" t="s">
        <v>946</v>
      </c>
      <c r="B48" s="461" t="s">
        <v>947</v>
      </c>
      <c r="C48" s="459" t="s">
        <v>948</v>
      </c>
      <c r="F48" s="507"/>
      <c r="G48" s="507"/>
      <c r="H48" s="461"/>
    </row>
    <row r="49" spans="1:8">
      <c r="A49" s="461" t="s">
        <v>949</v>
      </c>
      <c r="B49" s="461" t="s">
        <v>950</v>
      </c>
      <c r="C49" s="459" t="s">
        <v>951</v>
      </c>
      <c r="F49" s="507"/>
      <c r="G49" s="507"/>
      <c r="H49" s="461"/>
    </row>
    <row r="50" spans="1:8">
      <c r="A50" s="461" t="s">
        <v>952</v>
      </c>
      <c r="B50" s="461" t="s">
        <v>953</v>
      </c>
      <c r="C50" s="459" t="s">
        <v>2378</v>
      </c>
      <c r="F50" s="507"/>
      <c r="G50" s="507"/>
      <c r="H50" s="461"/>
    </row>
    <row r="51" spans="1:8">
      <c r="A51" s="461" t="s">
        <v>954</v>
      </c>
      <c r="B51" s="461"/>
      <c r="C51" s="459" t="s">
        <v>955</v>
      </c>
      <c r="F51" s="504">
        <f>SUM(F41:F50)</f>
        <v>0</v>
      </c>
      <c r="G51" s="504">
        <f>SUM(G41:G50)</f>
        <v>0</v>
      </c>
      <c r="H51" s="461"/>
    </row>
    <row r="52" spans="1:8">
      <c r="A52" s="461" t="s">
        <v>1277</v>
      </c>
      <c r="B52" s="461"/>
      <c r="C52" s="459" t="s">
        <v>956</v>
      </c>
      <c r="F52" s="508">
        <f>F39+F51</f>
        <v>0</v>
      </c>
      <c r="G52" s="508">
        <f>G39+G51</f>
        <v>0</v>
      </c>
      <c r="H52" s="461"/>
    </row>
    <row r="53" spans="1:8" ht="15.75">
      <c r="A53" s="461" t="s">
        <v>1274</v>
      </c>
      <c r="B53" s="631" t="s">
        <v>957</v>
      </c>
      <c r="C53" s="467"/>
      <c r="D53" s="467"/>
      <c r="E53" s="467"/>
      <c r="F53" s="474"/>
      <c r="G53" s="474"/>
      <c r="H53" s="461"/>
    </row>
    <row r="54" spans="1:8" ht="15.75">
      <c r="A54" s="461" t="s">
        <v>1304</v>
      </c>
      <c r="B54" s="630" t="s">
        <v>762</v>
      </c>
      <c r="F54" s="473"/>
      <c r="G54" s="474"/>
      <c r="H54" s="461"/>
    </row>
    <row r="55" spans="1:8">
      <c r="A55" s="461" t="s">
        <v>1299</v>
      </c>
      <c r="B55" s="461" t="s">
        <v>958</v>
      </c>
      <c r="C55" s="459" t="s">
        <v>959</v>
      </c>
      <c r="F55" s="506"/>
      <c r="G55" s="506"/>
      <c r="H55" s="509"/>
    </row>
    <row r="56" spans="1:8">
      <c r="A56" s="461" t="s">
        <v>1311</v>
      </c>
      <c r="B56" s="461" t="s">
        <v>960</v>
      </c>
      <c r="C56" s="459" t="s">
        <v>961</v>
      </c>
      <c r="F56" s="507"/>
      <c r="G56" s="507"/>
      <c r="H56" s="509"/>
    </row>
    <row r="57" spans="1:8">
      <c r="A57" s="461" t="s">
        <v>962</v>
      </c>
      <c r="B57" s="461" t="s">
        <v>963</v>
      </c>
      <c r="C57" s="459" t="s">
        <v>964</v>
      </c>
      <c r="F57" s="507"/>
      <c r="G57" s="507"/>
      <c r="H57" s="509"/>
    </row>
    <row r="58" spans="1:8">
      <c r="A58" s="461" t="s">
        <v>965</v>
      </c>
      <c r="B58" s="461" t="s">
        <v>966</v>
      </c>
      <c r="C58" s="459" t="s">
        <v>967</v>
      </c>
      <c r="F58" s="507"/>
      <c r="G58" s="507"/>
      <c r="H58" s="509"/>
    </row>
    <row r="59" spans="1:8">
      <c r="A59" s="461" t="s">
        <v>968</v>
      </c>
      <c r="B59" s="461" t="s">
        <v>969</v>
      </c>
      <c r="C59" s="459" t="s">
        <v>970</v>
      </c>
      <c r="F59" s="510"/>
      <c r="G59" s="510"/>
      <c r="H59" s="461"/>
    </row>
    <row r="60" spans="1:8">
      <c r="A60" s="461" t="s">
        <v>971</v>
      </c>
      <c r="B60" s="461"/>
      <c r="C60" s="459" t="s">
        <v>972</v>
      </c>
      <c r="F60" s="511"/>
      <c r="G60" s="511"/>
      <c r="H60" s="461"/>
    </row>
    <row r="61" spans="1:8" ht="15.75" thickBot="1">
      <c r="A61" s="461"/>
      <c r="B61" s="461"/>
      <c r="C61" s="459" t="s">
        <v>973</v>
      </c>
      <c r="F61" s="512">
        <f>SUM(F55:F59)</f>
        <v>0</v>
      </c>
      <c r="G61" s="512">
        <f>SUM(G55:G59)</f>
        <v>0</v>
      </c>
      <c r="H61" s="461"/>
    </row>
    <row r="62" spans="1:8" ht="15.75" thickTop="1">
      <c r="A62" s="464"/>
      <c r="B62" s="464"/>
      <c r="C62" s="460"/>
      <c r="D62" s="460"/>
      <c r="E62" s="460"/>
      <c r="F62" s="510"/>
      <c r="G62" s="510"/>
      <c r="H62" s="461"/>
    </row>
    <row r="64" spans="1:8">
      <c r="F64" s="477"/>
      <c r="G64" s="477"/>
    </row>
    <row r="65" spans="5:7">
      <c r="E65" s="469"/>
      <c r="F65" s="477"/>
      <c r="G65" s="693" t="s">
        <v>2347</v>
      </c>
    </row>
    <row r="66" spans="5:7">
      <c r="F66" s="477"/>
      <c r="G66" s="702"/>
    </row>
    <row r="67" spans="5:7">
      <c r="F67" s="477"/>
      <c r="G67" s="477"/>
    </row>
  </sheetData>
  <customSheetViews>
    <customSheetView guid="{3336704C-C86D-41A0-9B04-03A25221C3F1}" scale="87" colorId="22" showPageBreaks="1" fitToPage="1" printArea="1" showRuler="0">
      <selection activeCell="G5" sqref="G5"/>
      <pageMargins left="0.5" right="0.5" top="0.5" bottom="0.55000000000000004" header="0.5" footer="0.5"/>
      <pageSetup scale="72" orientation="portrait" r:id="rId1"/>
      <headerFooter alignWithMargins="0"/>
    </customSheetView>
    <customSheetView guid="{186A0260-DB8C-42F6-ADCE-9C35D9933D5B}" scale="87" colorId="22" fitToPage="1" showRuler="0">
      <selection activeCell="G7" sqref="G7"/>
      <pageMargins left="0.5" right="0.5" top="0.5" bottom="0.55000000000000004" header="0.5" footer="0.5"/>
      <pageSetup scale="72" orientation="portrait" r:id="rId2"/>
      <headerFooter alignWithMargins="0"/>
    </customSheetView>
    <customSheetView guid="{0F9397AA-B4ED-47EF-BC79-BFEC0D3E0701}" scale="87" colorId="22" showPageBreaks="1" fitToPage="1" printArea="1" showRuler="0" topLeftCell="A33">
      <selection activeCell="B54" sqref="B54"/>
      <pageMargins left="0.5" right="0.5" top="0.5" bottom="0.55000000000000004" header="0.5" footer="0.5"/>
      <pageSetup scale="73" orientation="portrait" r:id="rId3"/>
      <headerFooter alignWithMargins="0"/>
    </customSheetView>
    <customSheetView guid="{CCA0C3E2-B2E2-4226-9654-0AB73CE002E7}" scale="87" colorId="22" showPageBreaks="1" fitToPage="1" printArea="1" showRuler="0" topLeftCell="E55">
      <selection activeCell="H66" sqref="A1:H66"/>
      <pageMargins left="0.5" right="0.5" top="0.5" bottom="0.55000000000000004" header="0.5" footer="0.5"/>
      <pageSetup scale="72" orientation="portrait" r:id="rId4"/>
      <headerFooter alignWithMargins="0"/>
    </customSheetView>
    <customSheetView guid="{56D44596-4A75-4B45-B852-2389F2F06E07}" scale="87" colorId="22" fitToPage="1" showRuler="0" topLeftCell="E55">
      <selection activeCell="H66" sqref="A1:H66"/>
      <pageMargins left="0.5" right="0.5" top="0.5" bottom="0.55000000000000004" header="0.5" footer="0.5"/>
      <pageSetup scale="72" orientation="portrait" r:id="rId5"/>
      <headerFooter alignWithMargins="0"/>
    </customSheetView>
    <customSheetView guid="{D5B5BADA-8EBF-4C10-97E9-D8DAB5586B34}" scale="87" colorId="22" showPageBreaks="1" fitToPage="1" printArea="1" showRuler="0" topLeftCell="E1">
      <selection activeCell="G5" sqref="G5"/>
      <pageMargins left="0.5" right="0.5" top="0.5" bottom="0.55000000000000004" header="0.5" footer="0.5"/>
      <pageSetup scale="72" orientation="portrait" r:id="rId6"/>
      <headerFooter alignWithMargins="0"/>
    </customSheetView>
  </customSheetViews>
  <phoneticPr fontId="0" type="noConversion"/>
  <pageMargins left="0.5" right="0.5" top="0.5" bottom="0.55000000000000004" header="0.5" footer="0.5"/>
  <pageSetup scale="72" orientation="portrait"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ransitionEntry="1"/>
  <dimension ref="B5:S165"/>
  <sheetViews>
    <sheetView defaultGridColor="0" colorId="22" zoomScale="87" workbookViewId="0">
      <selection activeCell="H35" sqref="H35"/>
    </sheetView>
  </sheetViews>
  <sheetFormatPr defaultColWidth="9.77734375" defaultRowHeight="15"/>
  <cols>
    <col min="1" max="1" width="1.77734375" customWidth="1"/>
    <col min="4" max="4" width="10.77734375" customWidth="1"/>
    <col min="6" max="6" width="1.77734375" customWidth="1"/>
    <col min="8" max="9" width="13.77734375" customWidth="1"/>
    <col min="10" max="10" width="1.77734375" customWidth="1"/>
    <col min="11" max="11" width="13.77734375" customWidth="1"/>
    <col min="13" max="13" width="1.77734375" customWidth="1"/>
    <col min="15" max="15" width="10.77734375" customWidth="1"/>
    <col min="16" max="16" width="1.77734375" customWidth="1"/>
  </cols>
  <sheetData>
    <row r="5" spans="2:15">
      <c r="B5" s="1" t="s">
        <v>494</v>
      </c>
      <c r="C5" s="2"/>
      <c r="D5" s="2"/>
      <c r="E5" s="2"/>
      <c r="F5" s="1"/>
      <c r="G5" s="2" t="s">
        <v>495</v>
      </c>
      <c r="H5" s="2"/>
      <c r="I5" s="2"/>
      <c r="J5" s="1"/>
      <c r="K5" s="2" t="s">
        <v>496</v>
      </c>
      <c r="L5" s="2"/>
      <c r="M5" s="1"/>
      <c r="N5" s="2" t="s">
        <v>497</v>
      </c>
      <c r="O5" s="3"/>
    </row>
    <row r="6" spans="2:15">
      <c r="B6" s="4"/>
      <c r="F6" s="4"/>
      <c r="G6" s="17" t="s">
        <v>498</v>
      </c>
      <c r="J6" s="4"/>
      <c r="K6" t="s">
        <v>499</v>
      </c>
      <c r="M6" s="4"/>
      <c r="O6" s="6"/>
    </row>
    <row r="7" spans="2:15">
      <c r="B7" t="str">
        <f>'pg. 1'!$D$10</f>
        <v>[Utility Name]</v>
      </c>
      <c r="F7" s="4"/>
      <c r="G7" t="s">
        <v>471</v>
      </c>
      <c r="J7" s="4"/>
      <c r="K7" s="933" t="str">
        <f>'pg. 1'!$O$31</f>
        <v>03/30/2025</v>
      </c>
      <c r="M7" s="4"/>
      <c r="N7" s="18" t="str">
        <f>'pg. 1'!$M$10</f>
        <v xml:space="preserve">   December 31, 2024</v>
      </c>
      <c r="O7" s="6"/>
    </row>
    <row r="8" spans="2:15">
      <c r="B8" s="7"/>
      <c r="C8" s="8"/>
      <c r="D8" s="8"/>
      <c r="E8" s="8"/>
      <c r="F8" s="7"/>
      <c r="G8" s="8"/>
      <c r="H8" s="8"/>
      <c r="I8" s="8"/>
      <c r="J8" s="7"/>
      <c r="K8" s="8"/>
      <c r="L8" s="8"/>
      <c r="M8" s="7"/>
      <c r="N8" s="8"/>
      <c r="O8" s="9"/>
    </row>
    <row r="9" spans="2:15">
      <c r="B9" s="4"/>
      <c r="O9" s="6"/>
    </row>
    <row r="10" spans="2:15">
      <c r="B10" s="4"/>
      <c r="G10" t="s">
        <v>2277</v>
      </c>
      <c r="O10" s="6"/>
    </row>
    <row r="11" spans="2:15">
      <c r="B11" s="7"/>
      <c r="C11" s="8"/>
      <c r="D11" s="8"/>
      <c r="E11" s="8"/>
      <c r="F11" s="8"/>
      <c r="G11" s="8"/>
      <c r="H11" s="8"/>
      <c r="I11" s="8"/>
      <c r="J11" s="8"/>
      <c r="K11" s="8"/>
      <c r="L11" s="8"/>
      <c r="M11" s="8"/>
      <c r="N11" s="8"/>
      <c r="O11" s="9"/>
    </row>
    <row r="12" spans="2:15">
      <c r="B12" s="4"/>
      <c r="O12" s="6"/>
    </row>
    <row r="13" spans="2:15">
      <c r="B13" s="21"/>
      <c r="C13" t="s">
        <v>2278</v>
      </c>
      <c r="O13" s="6"/>
    </row>
    <row r="14" spans="2:15">
      <c r="B14" s="4"/>
      <c r="C14" t="s">
        <v>2279</v>
      </c>
      <c r="O14" s="6"/>
    </row>
    <row r="15" spans="2:15">
      <c r="B15" s="4"/>
      <c r="C15" s="17" t="s">
        <v>2280</v>
      </c>
      <c r="O15" s="6"/>
    </row>
    <row r="16" spans="2:15">
      <c r="B16" s="4"/>
      <c r="O16" s="6"/>
    </row>
    <row r="17" spans="2:15">
      <c r="B17" s="4"/>
      <c r="O17" s="6"/>
    </row>
    <row r="18" spans="2:15">
      <c r="B18" s="4"/>
      <c r="O18" s="6"/>
    </row>
    <row r="19" spans="2:15">
      <c r="B19" s="4"/>
      <c r="O19" s="6"/>
    </row>
    <row r="20" spans="2:15">
      <c r="B20" s="4"/>
      <c r="O20" s="6"/>
    </row>
    <row r="21" spans="2:15">
      <c r="B21" s="7"/>
      <c r="C21" s="8"/>
      <c r="D21" s="8"/>
      <c r="E21" s="8"/>
      <c r="F21" s="8"/>
      <c r="G21" s="8"/>
      <c r="H21" s="8"/>
      <c r="I21" s="8"/>
      <c r="J21" s="8"/>
      <c r="K21" s="8"/>
      <c r="L21" s="8"/>
      <c r="M21" s="8"/>
      <c r="N21" s="8"/>
      <c r="O21" s="9"/>
    </row>
    <row r="22" spans="2:15">
      <c r="B22" s="4"/>
      <c r="O22" s="6"/>
    </row>
    <row r="23" spans="2:15">
      <c r="B23" s="22"/>
      <c r="C23" s="20"/>
      <c r="D23" s="20"/>
      <c r="E23" s="20"/>
      <c r="F23" s="20"/>
      <c r="G23" s="20"/>
      <c r="H23" s="20"/>
      <c r="I23" s="20"/>
      <c r="O23" s="6"/>
    </row>
    <row r="24" spans="2:15">
      <c r="B24" s="4"/>
      <c r="O24" s="6"/>
    </row>
    <row r="25" spans="2:15">
      <c r="B25" s="23"/>
      <c r="O25" s="6"/>
    </row>
    <row r="26" spans="2:15">
      <c r="B26" s="23"/>
      <c r="O26" s="6"/>
    </row>
    <row r="27" spans="2:15">
      <c r="B27" s="4"/>
      <c r="O27" s="6"/>
    </row>
    <row r="28" spans="2:15">
      <c r="B28" s="4"/>
      <c r="O28" s="6"/>
    </row>
    <row r="29" spans="2:15">
      <c r="B29" s="4"/>
      <c r="O29" s="6"/>
    </row>
    <row r="30" spans="2:15">
      <c r="B30" s="4"/>
      <c r="O30" s="6"/>
    </row>
    <row r="31" spans="2:15">
      <c r="B31" s="4"/>
      <c r="O31" s="6"/>
    </row>
    <row r="32" spans="2:15">
      <c r="B32" s="4"/>
      <c r="O32" s="6"/>
    </row>
    <row r="33" spans="2:15">
      <c r="B33" s="4"/>
      <c r="O33" s="6"/>
    </row>
    <row r="34" spans="2:15">
      <c r="B34" s="4"/>
      <c r="O34" s="6"/>
    </row>
    <row r="35" spans="2:15">
      <c r="B35" s="4"/>
      <c r="O35" s="6"/>
    </row>
    <row r="36" spans="2:15">
      <c r="B36" s="4"/>
      <c r="O36" s="6"/>
    </row>
    <row r="37" spans="2:15">
      <c r="B37" s="4"/>
      <c r="O37" s="6"/>
    </row>
    <row r="38" spans="2:15">
      <c r="B38" s="4"/>
      <c r="O38" s="6"/>
    </row>
    <row r="39" spans="2:15">
      <c r="B39" s="4"/>
      <c r="O39" s="6"/>
    </row>
    <row r="40" spans="2:15">
      <c r="B40" s="4"/>
      <c r="O40" s="6"/>
    </row>
    <row r="41" spans="2:15">
      <c r="B41" s="4"/>
      <c r="O41" s="6"/>
    </row>
    <row r="42" spans="2:15">
      <c r="B42" s="4"/>
      <c r="O42" s="6"/>
    </row>
    <row r="43" spans="2:15">
      <c r="B43" s="4"/>
      <c r="O43" s="6"/>
    </row>
    <row r="44" spans="2:15">
      <c r="B44" s="4"/>
      <c r="O44" s="6"/>
    </row>
    <row r="45" spans="2:15">
      <c r="B45" s="4"/>
      <c r="O45" s="6"/>
    </row>
    <row r="46" spans="2:15">
      <c r="B46" s="4"/>
      <c r="O46" s="6"/>
    </row>
    <row r="47" spans="2:15">
      <c r="B47" s="4"/>
      <c r="O47" s="6"/>
    </row>
    <row r="48" spans="2:15">
      <c r="B48" s="4"/>
      <c r="O48" s="6"/>
    </row>
    <row r="49" spans="2:15">
      <c r="B49" s="4"/>
      <c r="O49" s="6"/>
    </row>
    <row r="50" spans="2:15">
      <c r="B50" s="4"/>
      <c r="O50" s="6"/>
    </row>
    <row r="51" spans="2:15">
      <c r="B51" s="4"/>
      <c r="O51" s="6"/>
    </row>
    <row r="52" spans="2:15">
      <c r="B52" s="4"/>
      <c r="O52" s="6"/>
    </row>
    <row r="53" spans="2:15">
      <c r="B53" s="4"/>
      <c r="O53" s="6"/>
    </row>
    <row r="54" spans="2:15">
      <c r="B54" s="4"/>
      <c r="O54" s="6"/>
    </row>
    <row r="55" spans="2:15">
      <c r="B55" s="4"/>
      <c r="O55" s="6"/>
    </row>
    <row r="56" spans="2:15">
      <c r="B56" s="4"/>
      <c r="O56" s="6"/>
    </row>
    <row r="57" spans="2:15">
      <c r="B57" s="4"/>
      <c r="O57" s="6"/>
    </row>
    <row r="58" spans="2:15">
      <c r="B58" s="4"/>
      <c r="O58" s="6"/>
    </row>
    <row r="59" spans="2:15">
      <c r="B59" s="4"/>
      <c r="O59" s="6"/>
    </row>
    <row r="60" spans="2:15">
      <c r="B60" s="4"/>
      <c r="O60" s="6"/>
    </row>
    <row r="61" spans="2:15">
      <c r="B61" s="4"/>
      <c r="O61" s="6"/>
    </row>
    <row r="62" spans="2:15">
      <c r="B62" s="4"/>
      <c r="O62" s="6"/>
    </row>
    <row r="63" spans="2:15">
      <c r="B63" s="4"/>
      <c r="O63" s="6"/>
    </row>
    <row r="64" spans="2:15">
      <c r="B64" s="4"/>
      <c r="D64" t="s">
        <v>492</v>
      </c>
      <c r="O64" s="6"/>
    </row>
    <row r="65" spans="2:15">
      <c r="B65" s="4"/>
      <c r="O65" s="6"/>
    </row>
    <row r="66" spans="2:15">
      <c r="B66" s="4"/>
      <c r="O66" s="6"/>
    </row>
    <row r="67" spans="2:15">
      <c r="B67" s="4"/>
      <c r="O67" s="6"/>
    </row>
    <row r="68" spans="2:15">
      <c r="B68" s="4"/>
      <c r="O68" s="6"/>
    </row>
    <row r="69" spans="2:15">
      <c r="B69" s="4"/>
      <c r="O69" s="6"/>
    </row>
    <row r="70" spans="2:15">
      <c r="B70" s="7"/>
      <c r="C70" s="8"/>
      <c r="D70" s="8"/>
      <c r="E70" s="8"/>
      <c r="F70" s="8"/>
      <c r="G70" s="8"/>
      <c r="H70" s="8"/>
      <c r="I70" s="8"/>
      <c r="J70" s="8"/>
      <c r="K70" s="8"/>
      <c r="L70" s="8"/>
      <c r="M70" s="8"/>
      <c r="N70" s="8"/>
      <c r="O70" s="9"/>
    </row>
    <row r="72" spans="2:15">
      <c r="O72" s="15" t="s">
        <v>2215</v>
      </c>
    </row>
    <row r="73" spans="2:15">
      <c r="N73" s="17"/>
    </row>
    <row r="165" spans="17:19">
      <c r="Q165" t="s">
        <v>492</v>
      </c>
      <c r="R165" t="s">
        <v>492</v>
      </c>
      <c r="S165" t="s">
        <v>492</v>
      </c>
    </row>
  </sheetData>
  <customSheetViews>
    <customSheetView guid="{3336704C-C86D-41A0-9B04-03A25221C3F1}" scale="87" colorId="22" showPageBreaks="1" printArea="1" showRuler="0">
      <selection activeCell="N8" sqref="N8"/>
      <pageMargins left="0.5" right="0.25" top="0.5" bottom="0.55000000000000004" header="0.5" footer="0.5"/>
      <pageSetup scale="63" orientation="portrait" r:id="rId1"/>
      <headerFooter alignWithMargins="0"/>
    </customSheetView>
    <customSheetView guid="{186A0260-DB8C-42F6-ADCE-9C35D9933D5B}" scale="87" colorId="22" showRuler="0">
      <selection activeCell="N8" sqref="N8"/>
      <pageMargins left="0.5" right="0.25" top="0.5" bottom="0.55000000000000004" header="0.5" footer="0.5"/>
      <pageSetup scale="63" orientation="portrait" r:id="rId2"/>
      <headerFooter alignWithMargins="0"/>
    </customSheetView>
    <customSheetView guid="{0F9397AA-B4ED-47EF-BC79-BFEC0D3E0701}" scale="87" colorId="22" showPageBreaks="1" printArea="1" showRuler="0" topLeftCell="D47">
      <selection activeCell="O72" sqref="O72"/>
      <pageMargins left="0.5" right="0.25" top="0.5" bottom="0.55000000000000004" header="0.5" footer="0.5"/>
      <pageSetup scale="63" orientation="portrait" r:id="rId3"/>
      <headerFooter alignWithMargins="0"/>
    </customSheetView>
    <customSheetView guid="{CCA0C3E2-B2E2-4226-9654-0AB73CE002E7}" scale="87" colorId="22" showPageBreaks="1" printArea="1" showRuler="0" topLeftCell="J61">
      <selection activeCell="Q77" sqref="Q77"/>
      <pageMargins left="0.5" right="0.25" top="0.5" bottom="0.55000000000000004" header="0.5" footer="0.5"/>
      <pageSetup scale="63" orientation="portrait" r:id="rId4"/>
      <headerFooter alignWithMargins="0"/>
    </customSheetView>
    <customSheetView guid="{56D44596-4A75-4B45-B852-2389F2F06E07}" scale="87" colorId="22" showRuler="0">
      <selection activeCell="Q77" sqref="Q77"/>
      <pageMargins left="0.5" right="0.25" top="0.5" bottom="0.55000000000000004" header="0.5" footer="0.5"/>
      <pageSetup scale="63" orientation="portrait" r:id="rId5"/>
      <headerFooter alignWithMargins="0"/>
    </customSheetView>
    <customSheetView guid="{D5B5BADA-8EBF-4C10-97E9-D8DAB5586B34}" scale="87" colorId="22" showPageBreaks="1" printArea="1" showRuler="0">
      <selection activeCell="N8" sqref="N8"/>
      <pageMargins left="0.5" right="0.25" top="0.5" bottom="0.55000000000000004" header="0.5" footer="0.5"/>
      <pageSetup scale="63" orientation="portrait" r:id="rId6"/>
      <headerFooter alignWithMargins="0"/>
    </customSheetView>
  </customSheetViews>
  <phoneticPr fontId="0" type="noConversion"/>
  <pageMargins left="0.5" right="0.25" top="0.5" bottom="0.55000000000000004" header="0.5" footer="0.5"/>
  <pageSetup scale="63" orientation="portrait" r:id="rId7"/>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ransitionEvaluation="1" transitionEntry="1">
    <pageSetUpPr fitToPage="1"/>
  </sheetPr>
  <dimension ref="A1:I74"/>
  <sheetViews>
    <sheetView defaultGridColor="0" colorId="22" zoomScale="87" workbookViewId="0">
      <selection activeCell="E4" sqref="E4"/>
    </sheetView>
  </sheetViews>
  <sheetFormatPr defaultColWidth="9.77734375" defaultRowHeight="15"/>
  <cols>
    <col min="1" max="1" width="4.77734375" style="459" customWidth="1"/>
    <col min="2" max="2" width="7.77734375" style="459" customWidth="1"/>
    <col min="3" max="3" width="39.77734375" style="459" customWidth="1"/>
    <col min="4" max="4" width="18.77734375" style="459" customWidth="1"/>
    <col min="5" max="6" width="15.77734375" style="459" customWidth="1"/>
    <col min="7" max="7" width="2.77734375" style="459" customWidth="1"/>
    <col min="8" max="16384" width="9.77734375" style="459"/>
  </cols>
  <sheetData>
    <row r="1" spans="1:7">
      <c r="A1" s="460"/>
      <c r="B1" s="460"/>
      <c r="C1" s="460"/>
      <c r="D1" s="460"/>
      <c r="E1" s="460"/>
      <c r="F1" s="460"/>
    </row>
    <row r="2" spans="1:7">
      <c r="A2" s="461" t="s">
        <v>632</v>
      </c>
      <c r="D2" s="462" t="s">
        <v>495</v>
      </c>
      <c r="E2" s="462" t="s">
        <v>496</v>
      </c>
      <c r="F2" s="459" t="s">
        <v>497</v>
      </c>
      <c r="G2" s="461"/>
    </row>
    <row r="3" spans="1:7">
      <c r="A3" s="461"/>
      <c r="D3" s="513" t="s">
        <v>498</v>
      </c>
      <c r="E3" s="462"/>
      <c r="G3" s="461"/>
    </row>
    <row r="4" spans="1:7">
      <c r="A4" s="461"/>
      <c r="B4" t="str">
        <f>'pg. 1'!$D$10</f>
        <v>[Utility Name]</v>
      </c>
      <c r="D4" s="462" t="s">
        <v>633</v>
      </c>
      <c r="E4" s="933" t="str">
        <f>'pg. 1'!$O$31</f>
        <v>03/30/2025</v>
      </c>
      <c r="F4" s="18" t="str">
        <f>'pg. 1'!$M$10</f>
        <v xml:space="preserve">   December 31, 2024</v>
      </c>
      <c r="G4" s="461"/>
    </row>
    <row r="5" spans="1:7">
      <c r="A5" s="464"/>
      <c r="B5" s="460"/>
      <c r="C5" s="460"/>
      <c r="D5" s="465"/>
      <c r="E5" s="465"/>
      <c r="F5" s="460"/>
      <c r="G5" s="461"/>
    </row>
    <row r="6" spans="1:7">
      <c r="A6" s="461"/>
      <c r="G6" s="461"/>
    </row>
    <row r="7" spans="1:7">
      <c r="A7" s="466" t="s">
        <v>2408</v>
      </c>
      <c r="B7" s="467"/>
      <c r="C7" s="467"/>
      <c r="D7" s="467"/>
      <c r="E7" s="467"/>
      <c r="F7" s="467"/>
      <c r="G7" s="461"/>
    </row>
    <row r="8" spans="1:7">
      <c r="A8" s="464"/>
      <c r="B8" s="460"/>
      <c r="C8" s="460"/>
      <c r="D8" s="460"/>
      <c r="E8" s="460"/>
      <c r="F8" s="460"/>
      <c r="G8" s="461"/>
    </row>
    <row r="9" spans="1:7">
      <c r="A9" s="468"/>
      <c r="E9" s="462"/>
      <c r="G9" s="461"/>
    </row>
    <row r="10" spans="1:7">
      <c r="A10" s="468" t="s">
        <v>752</v>
      </c>
      <c r="E10" s="468" t="s">
        <v>443</v>
      </c>
      <c r="F10" s="469" t="s">
        <v>443</v>
      </c>
      <c r="G10" s="461"/>
    </row>
    <row r="11" spans="1:7">
      <c r="A11" s="468" t="s">
        <v>753</v>
      </c>
      <c r="E11" s="468" t="s">
        <v>1578</v>
      </c>
      <c r="F11" s="469" t="s">
        <v>1579</v>
      </c>
      <c r="G11" s="461"/>
    </row>
    <row r="12" spans="1:7">
      <c r="A12" s="468"/>
      <c r="E12" s="468" t="s">
        <v>2508</v>
      </c>
      <c r="F12" s="469" t="s">
        <v>675</v>
      </c>
      <c r="G12" s="461"/>
    </row>
    <row r="13" spans="1:7">
      <c r="A13" s="471"/>
      <c r="B13" s="460"/>
      <c r="C13" s="460"/>
      <c r="D13" s="460"/>
      <c r="E13" s="486"/>
      <c r="F13" s="487"/>
      <c r="G13" s="461"/>
    </row>
    <row r="14" spans="1:7" ht="15.75">
      <c r="A14" s="468" t="s">
        <v>974</v>
      </c>
      <c r="B14" s="627" t="s">
        <v>1066</v>
      </c>
      <c r="C14" s="467"/>
      <c r="D14" s="467"/>
      <c r="E14" s="473"/>
      <c r="F14" s="474"/>
      <c r="G14" s="461"/>
    </row>
    <row r="15" spans="1:7" ht="15.75">
      <c r="A15" s="468" t="s">
        <v>1067</v>
      </c>
      <c r="B15" s="626" t="s">
        <v>762</v>
      </c>
      <c r="E15" s="473"/>
      <c r="F15" s="474"/>
      <c r="G15" s="461"/>
    </row>
    <row r="16" spans="1:7">
      <c r="A16" s="468" t="s">
        <v>1068</v>
      </c>
      <c r="B16" s="459" t="s">
        <v>1069</v>
      </c>
      <c r="C16" s="459" t="s">
        <v>959</v>
      </c>
      <c r="E16" s="476"/>
      <c r="F16" s="476"/>
      <c r="G16" s="461"/>
    </row>
    <row r="17" spans="1:7">
      <c r="A17" s="468" t="s">
        <v>1070</v>
      </c>
      <c r="B17" s="459" t="s">
        <v>1071</v>
      </c>
      <c r="C17" s="459" t="s">
        <v>1072</v>
      </c>
      <c r="E17" s="476"/>
      <c r="F17" s="476"/>
      <c r="G17" s="461"/>
    </row>
    <row r="18" spans="1:7">
      <c r="A18" s="468" t="s">
        <v>2696</v>
      </c>
      <c r="B18" s="459" t="s">
        <v>825</v>
      </c>
      <c r="C18" s="459" t="s">
        <v>826</v>
      </c>
      <c r="E18" s="476"/>
      <c r="F18" s="476"/>
      <c r="G18" s="461"/>
    </row>
    <row r="19" spans="1:7">
      <c r="A19" s="468" t="s">
        <v>827</v>
      </c>
      <c r="B19" s="459" t="s">
        <v>828</v>
      </c>
      <c r="C19" s="459" t="s">
        <v>829</v>
      </c>
      <c r="E19" s="478"/>
      <c r="F19" s="478"/>
      <c r="G19" s="509"/>
    </row>
    <row r="20" spans="1:7">
      <c r="A20" s="468" t="s">
        <v>830</v>
      </c>
      <c r="C20" s="459" t="s">
        <v>831</v>
      </c>
      <c r="E20" s="462"/>
      <c r="F20" s="462"/>
      <c r="G20" s="461"/>
    </row>
    <row r="21" spans="1:7">
      <c r="A21" s="468"/>
      <c r="C21" s="459" t="s">
        <v>832</v>
      </c>
      <c r="E21" s="514">
        <f>SUM(E16:E19)</f>
        <v>0</v>
      </c>
      <c r="F21" s="514">
        <f>SUM(F16:F19)</f>
        <v>0</v>
      </c>
      <c r="G21" s="461"/>
    </row>
    <row r="22" spans="1:7" ht="15.75">
      <c r="A22" s="468" t="s">
        <v>833</v>
      </c>
      <c r="B22" s="627" t="s">
        <v>834</v>
      </c>
      <c r="C22" s="467"/>
      <c r="D22" s="467"/>
      <c r="E22" s="473"/>
      <c r="F22" s="474"/>
      <c r="G22" s="461"/>
    </row>
    <row r="23" spans="1:7" ht="15.75">
      <c r="A23" s="468" t="s">
        <v>835</v>
      </c>
      <c r="B23" s="626" t="s">
        <v>762</v>
      </c>
      <c r="E23" s="473"/>
      <c r="F23" s="474"/>
      <c r="G23" s="461"/>
    </row>
    <row r="24" spans="1:7">
      <c r="A24" s="468" t="s">
        <v>836</v>
      </c>
      <c r="B24" s="459" t="s">
        <v>837</v>
      </c>
      <c r="C24" s="459" t="s">
        <v>959</v>
      </c>
      <c r="E24" s="494"/>
      <c r="F24" s="494"/>
      <c r="G24" s="509"/>
    </row>
    <row r="25" spans="1:7">
      <c r="A25" s="468" t="s">
        <v>838</v>
      </c>
      <c r="B25" s="459" t="s">
        <v>839</v>
      </c>
      <c r="C25" s="459" t="s">
        <v>840</v>
      </c>
      <c r="E25" s="495"/>
      <c r="F25" s="495"/>
      <c r="G25" s="509"/>
    </row>
    <row r="26" spans="1:7">
      <c r="A26" s="468" t="s">
        <v>841</v>
      </c>
      <c r="B26" s="459" t="s">
        <v>842</v>
      </c>
      <c r="C26" s="459" t="s">
        <v>843</v>
      </c>
      <c r="E26" s="495"/>
      <c r="F26" s="495"/>
      <c r="G26" s="509"/>
    </row>
    <row r="27" spans="1:7">
      <c r="A27" s="468" t="s">
        <v>844</v>
      </c>
      <c r="B27" s="459" t="s">
        <v>845</v>
      </c>
      <c r="C27" s="459" t="s">
        <v>1087</v>
      </c>
      <c r="E27" s="495"/>
      <c r="F27" s="495"/>
      <c r="G27" s="509"/>
    </row>
    <row r="28" spans="1:7">
      <c r="A28" s="468" t="s">
        <v>1088</v>
      </c>
      <c r="C28" s="459" t="s">
        <v>1089</v>
      </c>
      <c r="E28" s="515">
        <f>SUM(E24:E27)</f>
        <v>0</v>
      </c>
      <c r="F28" s="515">
        <f>SUM(F24:F27)</f>
        <v>0</v>
      </c>
      <c r="G28" s="461"/>
    </row>
    <row r="29" spans="1:7" ht="15.75">
      <c r="A29" s="468" t="s">
        <v>1335</v>
      </c>
      <c r="B29" s="627" t="s">
        <v>1090</v>
      </c>
      <c r="C29" s="467"/>
      <c r="D29" s="467"/>
      <c r="E29" s="473"/>
      <c r="F29" s="474"/>
      <c r="G29" s="461"/>
    </row>
    <row r="30" spans="1:7" ht="15.75">
      <c r="A30" s="468" t="s">
        <v>1339</v>
      </c>
      <c r="B30" s="626" t="s">
        <v>762</v>
      </c>
      <c r="E30" s="473"/>
      <c r="F30" s="474"/>
      <c r="G30" s="461"/>
    </row>
    <row r="31" spans="1:7">
      <c r="A31" s="468" t="s">
        <v>1342</v>
      </c>
      <c r="B31" s="459" t="s">
        <v>1091</v>
      </c>
      <c r="C31" s="459" t="s">
        <v>1092</v>
      </c>
      <c r="E31" s="494"/>
      <c r="F31" s="494"/>
      <c r="G31" s="461"/>
    </row>
    <row r="32" spans="1:7">
      <c r="A32" s="468" t="s">
        <v>1093</v>
      </c>
      <c r="B32" s="459" t="s">
        <v>1094</v>
      </c>
      <c r="C32" s="459" t="s">
        <v>1095</v>
      </c>
      <c r="E32" s="495"/>
      <c r="F32" s="495"/>
      <c r="G32" s="461"/>
    </row>
    <row r="33" spans="1:7">
      <c r="A33" s="468" t="s">
        <v>1096</v>
      </c>
      <c r="B33" s="459" t="s">
        <v>2636</v>
      </c>
      <c r="C33" s="459" t="s">
        <v>1097</v>
      </c>
      <c r="E33" s="495"/>
      <c r="F33" s="495"/>
      <c r="G33" s="461"/>
    </row>
    <row r="34" spans="1:7">
      <c r="A34" s="468" t="s">
        <v>1098</v>
      </c>
      <c r="B34" s="459" t="s">
        <v>1099</v>
      </c>
      <c r="C34" s="459" t="s">
        <v>1100</v>
      </c>
      <c r="E34" s="495"/>
      <c r="F34" s="495"/>
      <c r="G34" s="461"/>
    </row>
    <row r="35" spans="1:7">
      <c r="A35" s="468" t="s">
        <v>1101</v>
      </c>
      <c r="B35" s="459" t="s">
        <v>1102</v>
      </c>
      <c r="C35" s="459" t="s">
        <v>1103</v>
      </c>
      <c r="E35" s="495"/>
      <c r="F35" s="495"/>
      <c r="G35" s="461"/>
    </row>
    <row r="36" spans="1:7">
      <c r="A36" s="468" t="s">
        <v>1104</v>
      </c>
      <c r="B36" s="459" t="s">
        <v>1105</v>
      </c>
      <c r="C36" s="459" t="s">
        <v>1106</v>
      </c>
      <c r="E36" s="495"/>
      <c r="F36" s="495"/>
      <c r="G36" s="461"/>
    </row>
    <row r="37" spans="1:7">
      <c r="A37" s="468" t="s">
        <v>1107</v>
      </c>
      <c r="B37" s="459" t="s">
        <v>1108</v>
      </c>
      <c r="C37" s="459" t="s">
        <v>1109</v>
      </c>
      <c r="E37" s="495"/>
      <c r="F37" s="495"/>
      <c r="G37" s="461"/>
    </row>
    <row r="38" spans="1:7">
      <c r="A38" s="468" t="s">
        <v>1110</v>
      </c>
      <c r="B38" s="459" t="s">
        <v>1111</v>
      </c>
      <c r="C38" s="459" t="s">
        <v>1112</v>
      </c>
      <c r="E38" s="476"/>
      <c r="F38" s="476"/>
      <c r="G38" s="461"/>
    </row>
    <row r="39" spans="1:7">
      <c r="A39" s="468" t="s">
        <v>1113</v>
      </c>
      <c r="B39" s="459" t="s">
        <v>1114</v>
      </c>
      <c r="C39" s="459" t="s">
        <v>1115</v>
      </c>
      <c r="E39" s="495"/>
      <c r="F39" s="495"/>
      <c r="G39" s="461"/>
    </row>
    <row r="40" spans="1:7">
      <c r="A40" s="468" t="s">
        <v>1116</v>
      </c>
      <c r="B40" s="459" t="s">
        <v>2636</v>
      </c>
      <c r="C40" s="459" t="s">
        <v>1117</v>
      </c>
      <c r="E40" s="476"/>
      <c r="F40" s="476"/>
      <c r="G40" s="461"/>
    </row>
    <row r="41" spans="1:7">
      <c r="A41" s="468" t="s">
        <v>1118</v>
      </c>
      <c r="B41" s="459" t="s">
        <v>1119</v>
      </c>
      <c r="C41" s="459" t="s">
        <v>1120</v>
      </c>
      <c r="E41" s="476"/>
      <c r="F41" s="476"/>
      <c r="G41" s="461"/>
    </row>
    <row r="42" spans="1:7">
      <c r="A42" s="468" t="s">
        <v>1121</v>
      </c>
      <c r="B42" s="459" t="s">
        <v>1122</v>
      </c>
      <c r="C42" s="459" t="s">
        <v>1123</v>
      </c>
      <c r="E42" s="495"/>
      <c r="F42" s="495"/>
      <c r="G42" s="461"/>
    </row>
    <row r="43" spans="1:7">
      <c r="A43" s="468" t="s">
        <v>1603</v>
      </c>
      <c r="B43" s="459" t="s">
        <v>1124</v>
      </c>
      <c r="C43" s="459" t="s">
        <v>784</v>
      </c>
      <c r="E43" s="495"/>
      <c r="F43" s="495"/>
      <c r="G43" s="461"/>
    </row>
    <row r="44" spans="1:7">
      <c r="A44" s="468" t="s">
        <v>1125</v>
      </c>
      <c r="C44" s="459" t="s">
        <v>1126</v>
      </c>
      <c r="E44" s="480">
        <f>SUM(E31:E43)</f>
        <v>0</v>
      </c>
      <c r="F44" s="480">
        <f>SUM(F31:F43)</f>
        <v>0</v>
      </c>
      <c r="G44" s="461"/>
    </row>
    <row r="45" spans="1:7" ht="15.75">
      <c r="A45" s="468" t="s">
        <v>1378</v>
      </c>
      <c r="B45" s="626" t="s">
        <v>2360</v>
      </c>
      <c r="E45" s="473">
        <v>111765</v>
      </c>
      <c r="F45" s="474"/>
      <c r="G45" s="461"/>
    </row>
    <row r="46" spans="1:7">
      <c r="A46" s="468" t="s">
        <v>1387</v>
      </c>
      <c r="B46" s="459" t="s">
        <v>1127</v>
      </c>
      <c r="C46" s="459" t="s">
        <v>1128</v>
      </c>
      <c r="E46" s="496"/>
      <c r="F46" s="496"/>
      <c r="G46" s="461"/>
    </row>
    <row r="47" spans="1:7" ht="15.75" thickBot="1">
      <c r="A47" s="468" t="s">
        <v>1129</v>
      </c>
      <c r="C47" s="459" t="s">
        <v>1130</v>
      </c>
      <c r="E47" s="516">
        <f>E44+E46</f>
        <v>0</v>
      </c>
      <c r="F47" s="516">
        <f>F44+F46</f>
        <v>0</v>
      </c>
      <c r="G47" s="461"/>
    </row>
    <row r="48" spans="1:7" ht="15.75" thickTop="1">
      <c r="A48" s="468" t="s">
        <v>1131</v>
      </c>
      <c r="C48" s="459" t="s">
        <v>1132</v>
      </c>
      <c r="E48" s="462"/>
      <c r="F48" s="462"/>
      <c r="G48" s="461"/>
    </row>
    <row r="49" spans="1:9" ht="15.75" thickBot="1">
      <c r="A49" s="468"/>
      <c r="C49" s="459" t="s">
        <v>1133</v>
      </c>
      <c r="E49" s="516">
        <f>'p. 42'!G65+'p. 44'!E44+'p. 45'!F24+'p. 45'!F52+'p. 45'!F61+E21+E28+E47</f>
        <v>0</v>
      </c>
      <c r="F49" s="516">
        <f>'p. 42'!H65+'p. 44'!F44+'p. 45'!G24+'p. 45'!G52+'p. 45'!G61+F21+F28+F47</f>
        <v>0</v>
      </c>
      <c r="G49" s="461"/>
      <c r="I49" s="517"/>
    </row>
    <row r="50" spans="1:9" ht="15.75" thickTop="1">
      <c r="A50" s="471"/>
      <c r="B50" s="460"/>
      <c r="C50" s="460"/>
      <c r="D50" s="460"/>
      <c r="E50" s="486"/>
      <c r="F50" s="486"/>
      <c r="G50" s="461"/>
    </row>
    <row r="51" spans="1:9">
      <c r="A51" s="464"/>
      <c r="B51" s="460"/>
      <c r="C51" s="460"/>
      <c r="D51" s="460"/>
      <c r="E51" s="460"/>
      <c r="F51" s="460"/>
      <c r="G51" s="461"/>
    </row>
    <row r="52" spans="1:9">
      <c r="A52" s="461"/>
      <c r="E52" s="477"/>
      <c r="G52" s="461"/>
    </row>
    <row r="53" spans="1:9">
      <c r="A53" s="466" t="s">
        <v>1134</v>
      </c>
      <c r="B53" s="467"/>
      <c r="C53" s="467"/>
      <c r="D53" s="467"/>
      <c r="E53" s="467"/>
      <c r="F53" s="467"/>
      <c r="G53" s="461"/>
    </row>
    <row r="54" spans="1:9">
      <c r="A54" s="464"/>
      <c r="B54" s="460"/>
      <c r="C54" s="460"/>
      <c r="D54" s="460"/>
      <c r="E54" s="460"/>
      <c r="F54" s="460"/>
      <c r="G54" s="461"/>
    </row>
    <row r="55" spans="1:9">
      <c r="A55" s="632" t="s">
        <v>1135</v>
      </c>
      <c r="B55" s="459" t="s">
        <v>1136</v>
      </c>
      <c r="D55" s="459" t="s">
        <v>1137</v>
      </c>
      <c r="E55" s="477"/>
      <c r="F55" s="477"/>
      <c r="G55" s="461"/>
    </row>
    <row r="56" spans="1:9">
      <c r="A56" s="461"/>
      <c r="B56" s="459" t="s">
        <v>1138</v>
      </c>
      <c r="D56" s="459" t="s">
        <v>1139</v>
      </c>
      <c r="E56" s="477"/>
      <c r="F56" s="477"/>
      <c r="G56" s="461"/>
    </row>
    <row r="57" spans="1:9">
      <c r="A57" s="461"/>
      <c r="B57" s="459" t="s">
        <v>1140</v>
      </c>
      <c r="D57" s="459" t="s">
        <v>1141</v>
      </c>
      <c r="E57" s="477"/>
      <c r="F57" s="477"/>
      <c r="G57" s="461"/>
    </row>
    <row r="58" spans="1:9">
      <c r="A58" s="461"/>
      <c r="B58" s="459" t="s">
        <v>1142</v>
      </c>
      <c r="D58" s="459" t="s">
        <v>1143</v>
      </c>
      <c r="E58" s="477"/>
      <c r="F58" s="477"/>
      <c r="G58" s="461"/>
    </row>
    <row r="59" spans="1:9">
      <c r="A59" s="461" t="s">
        <v>1144</v>
      </c>
      <c r="B59" s="459" t="s">
        <v>1145</v>
      </c>
      <c r="D59" s="459" t="s">
        <v>1146</v>
      </c>
      <c r="E59" s="477"/>
      <c r="F59" s="477"/>
      <c r="G59" s="461"/>
    </row>
    <row r="60" spans="1:9">
      <c r="A60" s="461"/>
      <c r="B60" s="459" t="s">
        <v>1147</v>
      </c>
      <c r="D60" s="459" t="s">
        <v>1148</v>
      </c>
      <c r="E60" s="477"/>
      <c r="F60" s="477"/>
      <c r="G60" s="461"/>
    </row>
    <row r="61" spans="1:9">
      <c r="A61" s="461"/>
      <c r="B61" s="459" t="s">
        <v>1149</v>
      </c>
      <c r="E61" s="477"/>
      <c r="F61" s="477"/>
      <c r="G61" s="461"/>
    </row>
    <row r="62" spans="1:9">
      <c r="A62" s="461"/>
      <c r="B62" s="459" t="s">
        <v>1150</v>
      </c>
      <c r="E62" s="477"/>
      <c r="F62" s="477"/>
      <c r="G62" s="461"/>
    </row>
    <row r="63" spans="1:9">
      <c r="A63" s="464"/>
      <c r="B63" s="460" t="s">
        <v>1151</v>
      </c>
      <c r="C63" s="460"/>
      <c r="D63" s="460"/>
      <c r="E63" s="460"/>
      <c r="F63" s="460"/>
      <c r="G63" s="461"/>
    </row>
    <row r="64" spans="1:9" ht="15" customHeight="1">
      <c r="A64" s="518" t="s">
        <v>1135</v>
      </c>
      <c r="B64" s="519" t="s">
        <v>1152</v>
      </c>
      <c r="C64" s="519"/>
      <c r="D64" s="519"/>
      <c r="E64" s="520"/>
      <c r="F64" s="481"/>
      <c r="G64" s="461"/>
    </row>
    <row r="65" spans="1:7" ht="15" customHeight="1">
      <c r="A65" s="518" t="s">
        <v>1144</v>
      </c>
      <c r="B65" s="519" t="s">
        <v>1153</v>
      </c>
      <c r="C65" s="519"/>
      <c r="D65" s="519"/>
      <c r="E65" s="481"/>
      <c r="F65" s="481"/>
      <c r="G65" s="461"/>
    </row>
    <row r="66" spans="1:7" ht="15" customHeight="1">
      <c r="A66" s="518" t="s">
        <v>1154</v>
      </c>
      <c r="B66" s="519" t="s">
        <v>1155</v>
      </c>
      <c r="C66" s="519"/>
      <c r="D66" s="519"/>
      <c r="E66" s="481"/>
      <c r="F66" s="481"/>
      <c r="G66" s="461"/>
    </row>
    <row r="67" spans="1:7" ht="15" customHeight="1">
      <c r="A67" s="518" t="s">
        <v>1156</v>
      </c>
      <c r="B67" s="519" t="s">
        <v>1157</v>
      </c>
      <c r="C67" s="519"/>
      <c r="D67" s="519"/>
      <c r="E67" s="519"/>
      <c r="F67" s="519"/>
      <c r="G67" s="461"/>
    </row>
    <row r="68" spans="1:7">
      <c r="A68" s="461"/>
      <c r="G68" s="461"/>
    </row>
    <row r="69" spans="1:7">
      <c r="A69" s="461"/>
      <c r="G69" s="461"/>
    </row>
    <row r="70" spans="1:7">
      <c r="A70" s="461"/>
      <c r="G70" s="461"/>
    </row>
    <row r="71" spans="1:7">
      <c r="A71" s="464"/>
      <c r="B71" s="460"/>
      <c r="C71" s="460"/>
      <c r="D71" s="460"/>
      <c r="E71" s="460"/>
      <c r="F71" s="460"/>
      <c r="G71" s="461"/>
    </row>
    <row r="73" spans="1:7">
      <c r="E73" s="477"/>
      <c r="F73" s="693" t="s">
        <v>2348</v>
      </c>
    </row>
    <row r="74" spans="1:7">
      <c r="F74" s="701"/>
    </row>
  </sheetData>
  <customSheetViews>
    <customSheetView guid="{3336704C-C86D-41A0-9B04-03A25221C3F1}" scale="87" colorId="22" showPageBreaks="1" fitToPage="1" printArea="1" showRuler="0">
      <selection activeCell="F5" sqref="F5"/>
      <pageMargins left="0.5" right="0.5" top="0.5" bottom="0.55000000000000004" header="0.5" footer="0.5"/>
      <pageSetup scale="64" orientation="portrait" r:id="rId1"/>
      <headerFooter alignWithMargins="0"/>
    </customSheetView>
    <customSheetView guid="{186A0260-DB8C-42F6-ADCE-9C35D9933D5B}" scale="87" colorId="22" fitToPage="1" showRuler="0">
      <selection activeCell="F8" sqref="F8"/>
      <pageMargins left="0.5" right="0.5" top="0.5" bottom="0.55000000000000004" header="0.5" footer="0.5"/>
      <pageSetup scale="64" orientation="portrait" r:id="rId2"/>
      <headerFooter alignWithMargins="0"/>
    </customSheetView>
    <customSheetView guid="{0F9397AA-B4ED-47EF-BC79-BFEC0D3E0701}" scale="87" colorId="22" showPageBreaks="1" fitToPage="1" printArea="1" showRuler="0" topLeftCell="A36">
      <selection activeCell="B60" sqref="B60"/>
      <pageMargins left="0.5" right="0.5" top="0.5" bottom="0.55000000000000004" header="0.5" footer="0.5"/>
      <pageSetup scale="65" orientation="portrait" r:id="rId3"/>
      <headerFooter alignWithMargins="0"/>
    </customSheetView>
    <customSheetView guid="{CCA0C3E2-B2E2-4226-9654-0AB73CE002E7}" scale="87" colorId="22" showPageBreaks="1" fitToPage="1" printArea="1" showRuler="0" topLeftCell="D62">
      <selection activeCell="G74" sqref="A1:G74"/>
      <pageMargins left="0.5" right="0.5" top="0.5" bottom="0.55000000000000004" header="0.5" footer="0.5"/>
      <pageSetup scale="64" orientation="portrait" r:id="rId4"/>
      <headerFooter alignWithMargins="0"/>
    </customSheetView>
    <customSheetView guid="{56D44596-4A75-4B45-B852-2389F2F06E07}" scale="87" colorId="22" fitToPage="1" showRuler="0" topLeftCell="D62">
      <selection activeCell="G74" sqref="A1:G74"/>
      <pageMargins left="0.5" right="0.5" top="0.5" bottom="0.55000000000000004" header="0.5" footer="0.5"/>
      <pageSetup scale="64" orientation="portrait" r:id="rId5"/>
      <headerFooter alignWithMargins="0"/>
    </customSheetView>
    <customSheetView guid="{D5B5BADA-8EBF-4C10-97E9-D8DAB5586B34}" scale="87" colorId="22" showPageBreaks="1" fitToPage="1" printArea="1" showRuler="0" topLeftCell="D1">
      <selection activeCell="H6" sqref="H6"/>
      <pageMargins left="0.5" right="0.5" top="0.5" bottom="0.55000000000000004" header="0.5" footer="0.5"/>
      <pageSetup scale="64" orientation="portrait" r:id="rId6"/>
      <headerFooter alignWithMargins="0"/>
    </customSheetView>
  </customSheetViews>
  <phoneticPr fontId="0" type="noConversion"/>
  <pageMargins left="0.5" right="0.5" top="0.5" bottom="0.55000000000000004" header="0.5" footer="0.5"/>
  <pageSetup scale="64" orientation="portrait" r:id="rId7"/>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ransitionEvaluation="1" transitionEntry="1"/>
  <dimension ref="A3:AE166"/>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4"/>
      <c r="F9" t="s">
        <v>1158</v>
      </c>
      <c r="P9" s="6"/>
    </row>
    <row r="10" spans="1:27">
      <c r="A10" s="7"/>
      <c r="B10" s="8"/>
      <c r="C10" s="8"/>
      <c r="D10" s="8"/>
      <c r="E10" s="8"/>
      <c r="F10" s="8"/>
      <c r="G10" s="8"/>
      <c r="H10" s="8"/>
      <c r="I10" s="8"/>
      <c r="J10" s="8"/>
      <c r="K10" s="8"/>
      <c r="L10" s="8"/>
      <c r="M10" s="8"/>
      <c r="N10" s="8"/>
      <c r="O10" s="8"/>
      <c r="P10" s="9"/>
    </row>
    <row r="11" spans="1:27">
      <c r="A11" s="4"/>
      <c r="P11" s="6"/>
    </row>
    <row r="12" spans="1:27">
      <c r="A12" s="4"/>
      <c r="B12" t="s">
        <v>1159</v>
      </c>
      <c r="J12" s="17" t="s">
        <v>1160</v>
      </c>
      <c r="P12" s="6"/>
      <c r="AA12" s="142"/>
    </row>
    <row r="13" spans="1:27">
      <c r="A13" s="4"/>
      <c r="B13" t="s">
        <v>1161</v>
      </c>
      <c r="J13" t="s">
        <v>1162</v>
      </c>
      <c r="P13" s="6"/>
    </row>
    <row r="14" spans="1:27">
      <c r="A14" s="4"/>
      <c r="B14" t="s">
        <v>1163</v>
      </c>
      <c r="J14" t="s">
        <v>1164</v>
      </c>
      <c r="P14" s="6"/>
    </row>
    <row r="15" spans="1:27">
      <c r="A15" s="4"/>
      <c r="B15" t="s">
        <v>1165</v>
      </c>
      <c r="J15" s="17"/>
      <c r="P15" s="6"/>
    </row>
    <row r="16" spans="1:27">
      <c r="A16" s="4"/>
      <c r="P16" s="6"/>
    </row>
    <row r="17" spans="1:31">
      <c r="A17" s="4"/>
      <c r="P17" s="6"/>
    </row>
    <row r="18" spans="1:31">
      <c r="A18" s="7"/>
      <c r="B18" s="8"/>
      <c r="C18" s="8"/>
      <c r="D18" s="8"/>
      <c r="E18" s="8"/>
      <c r="F18" s="8"/>
      <c r="G18" s="8"/>
      <c r="H18" s="8"/>
      <c r="I18" s="8"/>
      <c r="J18" s="8"/>
      <c r="K18" s="8"/>
      <c r="L18" s="8"/>
      <c r="M18" s="8"/>
      <c r="N18" s="8"/>
      <c r="O18" s="8"/>
      <c r="P18" s="9"/>
    </row>
    <row r="19" spans="1:31">
      <c r="A19" s="4"/>
      <c r="C19" s="4"/>
      <c r="I19" s="3"/>
      <c r="J19" s="1"/>
      <c r="K19" s="1"/>
      <c r="M19" s="1"/>
      <c r="O19" s="1"/>
      <c r="P19" s="6"/>
      <c r="U19" s="142"/>
      <c r="V19" s="142"/>
      <c r="W19" s="142"/>
      <c r="X19" s="142"/>
      <c r="Z19" s="142"/>
      <c r="AB19" s="142"/>
    </row>
    <row r="20" spans="1:31">
      <c r="A20" s="4"/>
      <c r="C20" s="4"/>
      <c r="I20" s="6"/>
      <c r="J20" s="4"/>
      <c r="K20" s="30"/>
      <c r="L20" s="31"/>
      <c r="M20" s="30"/>
      <c r="N20" s="31"/>
      <c r="O20" s="4"/>
      <c r="P20" s="34"/>
      <c r="V20" s="142"/>
      <c r="W20" s="142"/>
      <c r="X20" s="142"/>
      <c r="Z20" s="142"/>
      <c r="AB20" s="142"/>
    </row>
    <row r="21" spans="1:31">
      <c r="A21" s="4"/>
      <c r="C21" s="4"/>
      <c r="I21" s="6"/>
      <c r="J21" s="4"/>
      <c r="K21" s="35"/>
      <c r="M21" s="30"/>
      <c r="N21" s="31"/>
      <c r="O21" s="4"/>
      <c r="P21" s="34"/>
      <c r="V21" s="142"/>
      <c r="X21" s="142"/>
      <c r="Z21" s="142"/>
      <c r="AB21" s="142"/>
    </row>
    <row r="22" spans="1:31">
      <c r="A22" s="4"/>
      <c r="C22" s="4"/>
      <c r="I22" s="34"/>
      <c r="J22" s="35" t="s">
        <v>1166</v>
      </c>
      <c r="K22" s="4"/>
      <c r="L22" s="24"/>
      <c r="M22" s="4"/>
      <c r="N22" s="24"/>
      <c r="O22" s="4"/>
      <c r="P22" s="34"/>
      <c r="V22" s="142"/>
      <c r="X22" s="142"/>
      <c r="Z22" s="142"/>
      <c r="AB22" s="142"/>
    </row>
    <row r="23" spans="1:31">
      <c r="A23" s="4"/>
      <c r="B23" s="24" t="s">
        <v>752</v>
      </c>
      <c r="C23" s="4"/>
      <c r="E23" s="31" t="s">
        <v>1167</v>
      </c>
      <c r="F23" s="31"/>
      <c r="I23" s="34"/>
      <c r="J23" s="35" t="s">
        <v>1168</v>
      </c>
      <c r="K23" s="4"/>
      <c r="L23" s="34" t="s">
        <v>1169</v>
      </c>
      <c r="M23" s="4"/>
      <c r="N23" s="24" t="s">
        <v>2501</v>
      </c>
      <c r="O23" s="4"/>
      <c r="P23" s="34" t="s">
        <v>1170</v>
      </c>
      <c r="V23" s="142"/>
      <c r="X23" s="142"/>
      <c r="Z23" s="142"/>
      <c r="AB23" s="142"/>
    </row>
    <row r="24" spans="1:31">
      <c r="A24" s="4"/>
      <c r="B24" t="s">
        <v>753</v>
      </c>
      <c r="C24" s="4"/>
      <c r="D24" s="17" t="s">
        <v>1171</v>
      </c>
      <c r="E24" s="31"/>
      <c r="F24" s="31"/>
      <c r="I24" s="34"/>
      <c r="J24" s="35" t="s">
        <v>1172</v>
      </c>
      <c r="K24" s="4"/>
      <c r="L24" s="34" t="s">
        <v>280</v>
      </c>
      <c r="M24" s="4"/>
      <c r="N24" s="24" t="s">
        <v>1169</v>
      </c>
      <c r="O24" s="4"/>
      <c r="P24" s="34" t="s">
        <v>1173</v>
      </c>
      <c r="U24" s="142"/>
      <c r="V24" s="142"/>
      <c r="W24" s="142"/>
      <c r="X24" s="142"/>
      <c r="Z24" s="142"/>
      <c r="AB24" s="142"/>
    </row>
    <row r="25" spans="1:31">
      <c r="A25" s="4"/>
      <c r="C25" s="4"/>
      <c r="D25" s="521" t="s">
        <v>1174</v>
      </c>
      <c r="I25" s="34"/>
      <c r="J25" s="35" t="s">
        <v>1175</v>
      </c>
      <c r="K25" s="4"/>
      <c r="L25" s="34" t="s">
        <v>1176</v>
      </c>
      <c r="M25" s="4"/>
      <c r="N25" s="24" t="s">
        <v>1177</v>
      </c>
      <c r="O25" s="4"/>
      <c r="P25" s="34" t="s">
        <v>202</v>
      </c>
      <c r="V25" s="142"/>
      <c r="X25" s="142"/>
      <c r="Z25" s="142"/>
      <c r="AB25" s="142"/>
    </row>
    <row r="26" spans="1:31">
      <c r="A26" s="4"/>
      <c r="C26" s="4"/>
      <c r="D26" s="521" t="s">
        <v>1178</v>
      </c>
      <c r="I26" s="6"/>
      <c r="J26" s="4"/>
      <c r="K26" s="4"/>
      <c r="L26" s="6"/>
      <c r="M26" s="4"/>
      <c r="O26" s="4"/>
      <c r="P26" s="6"/>
      <c r="U26" s="142"/>
      <c r="V26" s="142"/>
      <c r="X26" s="142"/>
      <c r="Z26" s="142"/>
      <c r="AB26" s="142"/>
    </row>
    <row r="27" spans="1:31">
      <c r="A27" s="4"/>
      <c r="C27" s="4"/>
      <c r="E27" s="31" t="s">
        <v>1889</v>
      </c>
      <c r="F27" s="521"/>
      <c r="I27" s="34"/>
      <c r="J27" s="35" t="s">
        <v>2508</v>
      </c>
      <c r="K27" s="4"/>
      <c r="L27" s="34" t="s">
        <v>675</v>
      </c>
      <c r="M27" s="4"/>
      <c r="N27" s="24" t="s">
        <v>741</v>
      </c>
      <c r="O27" s="4"/>
      <c r="P27" s="209" t="s">
        <v>2507</v>
      </c>
    </row>
    <row r="28" spans="1:31">
      <c r="A28" s="7"/>
      <c r="B28" s="8"/>
      <c r="C28" s="7"/>
      <c r="D28" s="8"/>
      <c r="E28" s="8"/>
      <c r="F28" s="8"/>
      <c r="G28" s="8"/>
      <c r="H28" s="8"/>
      <c r="I28" s="9"/>
      <c r="J28" s="7"/>
      <c r="K28" s="7"/>
      <c r="L28" s="8"/>
      <c r="M28" s="7"/>
      <c r="N28" s="8"/>
      <c r="O28" s="7"/>
      <c r="P28" s="9"/>
      <c r="X28" s="142"/>
      <c r="AB28" s="142"/>
    </row>
    <row r="29" spans="1:31">
      <c r="A29" s="4"/>
      <c r="B29" s="15" t="s">
        <v>676</v>
      </c>
      <c r="C29" s="4"/>
      <c r="I29" s="6"/>
      <c r="J29" s="4"/>
      <c r="K29" s="4"/>
      <c r="M29" s="4"/>
      <c r="O29" s="4"/>
      <c r="P29" s="6"/>
      <c r="U29" s="31"/>
      <c r="V29" s="213"/>
      <c r="W29" s="31"/>
      <c r="X29" s="142"/>
      <c r="Y29" s="31"/>
      <c r="Z29" s="213"/>
      <c r="AA29" s="31"/>
      <c r="AB29" s="142"/>
    </row>
    <row r="30" spans="1:31">
      <c r="A30" s="4"/>
      <c r="B30" s="15" t="s">
        <v>677</v>
      </c>
      <c r="C30" s="4"/>
      <c r="I30" s="6"/>
      <c r="J30" s="4"/>
      <c r="K30" s="4"/>
      <c r="L30" s="24"/>
      <c r="M30" s="4"/>
      <c r="N30" s="24"/>
      <c r="O30" s="4"/>
      <c r="P30" s="206"/>
      <c r="U30" s="142"/>
      <c r="V30" s="142"/>
      <c r="W30" s="142"/>
      <c r="X30" s="142"/>
      <c r="AB30" s="142"/>
      <c r="AC30" s="24"/>
    </row>
    <row r="31" spans="1:31">
      <c r="A31" s="4"/>
      <c r="B31" s="15" t="s">
        <v>678</v>
      </c>
      <c r="C31" s="4"/>
      <c r="I31" s="6"/>
      <c r="J31" s="4"/>
      <c r="K31" s="4"/>
      <c r="L31" s="24"/>
      <c r="M31" s="4"/>
      <c r="N31" s="24"/>
      <c r="O31" s="4"/>
      <c r="P31" s="206"/>
      <c r="U31" s="142"/>
      <c r="V31" s="142"/>
      <c r="W31" s="142"/>
      <c r="X31" s="142"/>
      <c r="Z31" s="142"/>
      <c r="AB31" s="142"/>
      <c r="AC31" s="24"/>
    </row>
    <row r="32" spans="1:31">
      <c r="A32" s="4"/>
      <c r="B32" s="15" t="s">
        <v>679</v>
      </c>
      <c r="C32" s="4"/>
      <c r="I32" s="6"/>
      <c r="J32" s="4"/>
      <c r="K32" s="4"/>
      <c r="L32" s="208"/>
      <c r="M32" s="4"/>
      <c r="N32" s="24"/>
      <c r="O32" s="4"/>
      <c r="P32" s="206"/>
      <c r="V32" s="142"/>
      <c r="W32" s="142"/>
      <c r="X32" s="142"/>
      <c r="Y32" s="24"/>
      <c r="Z32" s="142"/>
      <c r="AB32" s="142"/>
      <c r="AC32" s="24"/>
      <c r="AE32" s="24"/>
    </row>
    <row r="33" spans="1:31">
      <c r="A33" s="4"/>
      <c r="B33" s="15" t="s">
        <v>680</v>
      </c>
      <c r="C33" s="4"/>
      <c r="I33" s="6"/>
      <c r="J33" s="4"/>
      <c r="K33" s="4"/>
      <c r="L33" s="24"/>
      <c r="M33" s="4"/>
      <c r="N33" s="24"/>
      <c r="O33" s="4"/>
      <c r="P33" s="300"/>
      <c r="U33" s="222"/>
      <c r="V33" s="142"/>
      <c r="W33" s="222"/>
      <c r="X33" s="142"/>
      <c r="Y33" s="222"/>
      <c r="Z33" s="142"/>
      <c r="AA33" s="24"/>
      <c r="AB33" s="142"/>
      <c r="AC33" s="222"/>
    </row>
    <row r="34" spans="1:31">
      <c r="A34" s="4"/>
      <c r="B34" s="15" t="s">
        <v>681</v>
      </c>
      <c r="C34" s="4"/>
      <c r="I34" s="6"/>
      <c r="J34" s="4"/>
      <c r="K34" s="4"/>
      <c r="M34" s="4"/>
      <c r="O34" s="4"/>
      <c r="P34" s="300"/>
      <c r="U34" s="222"/>
      <c r="V34" s="142"/>
      <c r="W34" s="142"/>
      <c r="X34" s="142"/>
      <c r="Y34" s="222"/>
      <c r="Z34" s="142"/>
      <c r="AA34" s="222"/>
      <c r="AB34" s="142"/>
      <c r="AC34" s="222"/>
    </row>
    <row r="35" spans="1:31">
      <c r="A35" s="4"/>
      <c r="B35" s="15" t="s">
        <v>682</v>
      </c>
      <c r="C35" s="4"/>
      <c r="I35" s="6"/>
      <c r="J35" s="4"/>
      <c r="K35" s="4"/>
      <c r="M35" s="4"/>
      <c r="O35" s="4"/>
      <c r="P35" s="300"/>
      <c r="U35" s="142"/>
      <c r="V35" s="142"/>
      <c r="W35" s="142"/>
      <c r="X35" s="142"/>
      <c r="Y35" s="142"/>
      <c r="Z35" s="142"/>
      <c r="AA35" s="142"/>
      <c r="AB35" s="142"/>
      <c r="AC35" s="142"/>
    </row>
    <row r="36" spans="1:31">
      <c r="A36" s="4"/>
      <c r="B36" s="15" t="s">
        <v>683</v>
      </c>
      <c r="C36" s="4"/>
      <c r="I36" s="6"/>
      <c r="J36" s="4"/>
      <c r="K36" s="4"/>
      <c r="M36" s="4"/>
      <c r="O36" s="4"/>
      <c r="P36" s="301"/>
      <c r="U36" s="222"/>
      <c r="V36" s="142"/>
      <c r="W36" s="222"/>
      <c r="X36" s="142"/>
      <c r="Y36" s="24"/>
      <c r="Z36" s="142"/>
      <c r="AA36" s="24"/>
      <c r="AB36" s="142"/>
      <c r="AC36" s="24"/>
    </row>
    <row r="37" spans="1:31">
      <c r="A37" s="4"/>
      <c r="B37" s="15" t="s">
        <v>684</v>
      </c>
      <c r="C37" s="4"/>
      <c r="I37" s="6"/>
      <c r="J37" s="4"/>
      <c r="K37" s="4"/>
      <c r="M37" s="4"/>
      <c r="O37" s="4"/>
      <c r="P37" s="301"/>
      <c r="V37" s="142"/>
      <c r="X37" s="142"/>
      <c r="Z37" s="142"/>
      <c r="AB37" s="142"/>
    </row>
    <row r="38" spans="1:31">
      <c r="A38" s="4"/>
      <c r="B38" s="15" t="s">
        <v>685</v>
      </c>
      <c r="C38" s="4"/>
      <c r="I38" s="6"/>
      <c r="J38" s="4"/>
      <c r="K38" s="4"/>
      <c r="M38" s="4"/>
      <c r="O38" s="4"/>
      <c r="P38" s="301"/>
      <c r="V38" s="142"/>
      <c r="X38" s="142"/>
      <c r="Y38" s="142"/>
      <c r="Z38" s="142"/>
      <c r="AA38" s="142"/>
      <c r="AB38" s="142"/>
      <c r="AC38" s="142"/>
      <c r="AE38" s="15"/>
    </row>
    <row r="39" spans="1:31">
      <c r="A39" s="4"/>
      <c r="B39" s="15" t="s">
        <v>686</v>
      </c>
      <c r="C39" s="4"/>
      <c r="I39" s="6"/>
      <c r="J39" s="4"/>
      <c r="K39" s="4"/>
      <c r="M39" s="4"/>
      <c r="O39" s="4"/>
      <c r="P39" s="301"/>
      <c r="U39" s="223"/>
      <c r="V39" s="142"/>
      <c r="W39" s="224"/>
      <c r="X39" s="142"/>
      <c r="Y39" s="225"/>
      <c r="Z39" s="142"/>
      <c r="AB39" s="142"/>
      <c r="AE39" s="15"/>
    </row>
    <row r="40" spans="1:31">
      <c r="A40" s="4"/>
      <c r="B40" s="15" t="s">
        <v>687</v>
      </c>
      <c r="C40" s="4"/>
      <c r="I40" s="6"/>
      <c r="J40" s="4"/>
      <c r="K40" s="4"/>
      <c r="M40" s="4"/>
      <c r="O40" s="4"/>
      <c r="P40" s="301"/>
      <c r="U40" s="223"/>
      <c r="V40" s="142"/>
      <c r="W40" s="224"/>
      <c r="X40" s="142"/>
      <c r="Z40" s="142"/>
      <c r="AB40" s="142"/>
      <c r="AE40" s="15"/>
    </row>
    <row r="41" spans="1:31">
      <c r="A41" s="4"/>
      <c r="B41" s="15" t="s">
        <v>688</v>
      </c>
      <c r="C41" s="4"/>
      <c r="I41" s="6"/>
      <c r="J41" s="4"/>
      <c r="K41" s="4"/>
      <c r="M41" s="4"/>
      <c r="O41" s="4"/>
      <c r="P41" s="301"/>
      <c r="U41" s="223"/>
      <c r="V41" s="142"/>
      <c r="W41" s="226"/>
      <c r="X41" s="142"/>
      <c r="Y41" s="142"/>
      <c r="Z41" s="142"/>
      <c r="AA41" s="142"/>
      <c r="AB41" s="142"/>
      <c r="AC41" s="142"/>
      <c r="AE41" s="15"/>
    </row>
    <row r="42" spans="1:31">
      <c r="A42" s="4"/>
      <c r="B42" s="15" t="s">
        <v>689</v>
      </c>
      <c r="C42" s="4"/>
      <c r="I42" s="6"/>
      <c r="J42" s="4"/>
      <c r="K42" s="4"/>
      <c r="M42" s="4"/>
      <c r="O42" s="4"/>
      <c r="P42" s="301"/>
      <c r="U42" s="223"/>
      <c r="V42" s="142"/>
      <c r="W42" s="225"/>
      <c r="X42" s="142"/>
      <c r="Z42" s="142"/>
      <c r="AB42" s="142"/>
      <c r="AE42" s="15"/>
    </row>
    <row r="43" spans="1:31">
      <c r="A43" s="4"/>
      <c r="B43" s="15" t="s">
        <v>690</v>
      </c>
      <c r="C43" s="4"/>
      <c r="I43" s="6"/>
      <c r="J43" s="4"/>
      <c r="K43" s="4"/>
      <c r="M43" s="4"/>
      <c r="O43" s="4"/>
      <c r="P43" s="301"/>
      <c r="V43" s="142"/>
      <c r="W43" s="142"/>
      <c r="X43" s="142"/>
      <c r="Z43" s="142"/>
      <c r="AB43" s="142"/>
      <c r="AE43" s="15"/>
    </row>
    <row r="44" spans="1:31">
      <c r="A44" s="4"/>
      <c r="B44" s="15" t="s">
        <v>691</v>
      </c>
      <c r="C44" s="4"/>
      <c r="I44" s="6"/>
      <c r="J44" s="4"/>
      <c r="K44" s="4"/>
      <c r="M44" s="4"/>
      <c r="O44" s="4"/>
      <c r="P44" s="301"/>
      <c r="U44" s="142"/>
      <c r="V44" s="142"/>
      <c r="W44" s="142"/>
      <c r="X44" s="142"/>
      <c r="Z44" s="142"/>
      <c r="AB44" s="142"/>
      <c r="AE44" s="15"/>
    </row>
    <row r="45" spans="1:31">
      <c r="A45" s="4"/>
      <c r="B45" s="15" t="s">
        <v>692</v>
      </c>
      <c r="C45" s="4"/>
      <c r="I45" s="6"/>
      <c r="J45" s="4"/>
      <c r="K45" s="4"/>
      <c r="M45" s="4"/>
      <c r="O45" s="4"/>
      <c r="P45" s="301"/>
      <c r="V45" s="142"/>
      <c r="W45" s="142"/>
      <c r="X45" s="142"/>
      <c r="Y45" s="142"/>
      <c r="Z45" s="142"/>
      <c r="AA45" s="142"/>
      <c r="AB45" s="142"/>
      <c r="AC45" s="142"/>
      <c r="AE45" s="15"/>
    </row>
    <row r="46" spans="1:31">
      <c r="A46" s="4"/>
      <c r="B46" s="15" t="s">
        <v>693</v>
      </c>
      <c r="C46" s="4"/>
      <c r="I46" s="6"/>
      <c r="J46" s="4"/>
      <c r="K46" s="4"/>
      <c r="M46" s="4"/>
      <c r="O46" s="4"/>
      <c r="P46" s="301"/>
      <c r="V46" s="142"/>
      <c r="X46" s="142"/>
      <c r="Z46" s="142"/>
      <c r="AB46" s="142"/>
      <c r="AE46" s="15"/>
    </row>
    <row r="47" spans="1:31">
      <c r="A47" s="4"/>
      <c r="B47" s="15" t="s">
        <v>694</v>
      </c>
      <c r="C47" s="4"/>
      <c r="I47" s="6"/>
      <c r="J47" s="4"/>
      <c r="K47" s="4"/>
      <c r="M47" s="4"/>
      <c r="O47" s="4"/>
      <c r="P47" s="301"/>
      <c r="V47" s="142"/>
      <c r="X47" s="142"/>
      <c r="Z47" s="142"/>
      <c r="AB47" s="142"/>
      <c r="AE47" s="15"/>
    </row>
    <row r="48" spans="1:31">
      <c r="A48" s="4"/>
      <c r="B48" s="15" t="s">
        <v>695</v>
      </c>
      <c r="C48" s="4"/>
      <c r="I48" s="6"/>
      <c r="J48" s="4"/>
      <c r="K48" s="4"/>
      <c r="M48" s="4"/>
      <c r="O48" s="4"/>
      <c r="P48" s="301"/>
      <c r="U48" s="142"/>
      <c r="V48" s="142"/>
      <c r="W48" s="142"/>
      <c r="X48" s="142"/>
      <c r="Z48" s="142"/>
      <c r="AB48" s="142"/>
      <c r="AE48" s="15"/>
    </row>
    <row r="49" spans="1:31">
      <c r="A49" s="4"/>
      <c r="B49" s="15" t="s">
        <v>696</v>
      </c>
      <c r="C49" s="4"/>
      <c r="I49" s="6"/>
      <c r="J49" s="4"/>
      <c r="K49" s="4"/>
      <c r="M49" s="4"/>
      <c r="O49" s="4"/>
      <c r="P49" s="301"/>
      <c r="V49" s="142"/>
      <c r="W49" s="142"/>
      <c r="X49" s="142"/>
      <c r="Y49" s="142"/>
      <c r="Z49" s="142"/>
      <c r="AA49" s="142"/>
      <c r="AB49" s="142"/>
      <c r="AC49" s="142"/>
      <c r="AE49" s="15"/>
    </row>
    <row r="50" spans="1:31">
      <c r="A50" s="4"/>
      <c r="B50" s="15" t="s">
        <v>697</v>
      </c>
      <c r="C50" s="4"/>
      <c r="I50" s="6"/>
      <c r="J50" s="4"/>
      <c r="K50" s="4"/>
      <c r="M50" s="4"/>
      <c r="O50" s="4"/>
      <c r="P50" s="301"/>
      <c r="V50" s="142"/>
      <c r="X50" s="142"/>
      <c r="Z50" s="142"/>
      <c r="AB50" s="142"/>
      <c r="AE50" s="15"/>
    </row>
    <row r="51" spans="1:31">
      <c r="A51" s="4"/>
      <c r="B51" s="15" t="s">
        <v>698</v>
      </c>
      <c r="C51" s="4"/>
      <c r="I51" s="6"/>
      <c r="J51" s="4"/>
      <c r="K51" s="4"/>
      <c r="M51" s="4"/>
      <c r="O51" s="4"/>
      <c r="P51" s="301"/>
      <c r="V51" s="142"/>
      <c r="X51" s="142"/>
      <c r="Z51" s="142"/>
      <c r="AB51" s="142"/>
      <c r="AE51" s="15"/>
    </row>
    <row r="52" spans="1:31">
      <c r="A52" s="4"/>
      <c r="B52" s="15" t="s">
        <v>699</v>
      </c>
      <c r="C52" s="4"/>
      <c r="I52" s="6"/>
      <c r="J52" s="4"/>
      <c r="K52" s="4"/>
      <c r="M52" s="4"/>
      <c r="O52" s="4"/>
      <c r="P52" s="301"/>
      <c r="U52" s="142"/>
      <c r="V52" s="142"/>
      <c r="W52" s="142"/>
      <c r="X52" s="142"/>
      <c r="Z52" s="142"/>
      <c r="AB52" s="142"/>
      <c r="AE52" s="15"/>
    </row>
    <row r="53" spans="1:31">
      <c r="A53" s="4"/>
      <c r="B53" s="15" t="s">
        <v>700</v>
      </c>
      <c r="C53" s="4"/>
      <c r="I53" s="6"/>
      <c r="J53" s="4"/>
      <c r="K53" s="4"/>
      <c r="M53" s="4"/>
      <c r="O53" s="4"/>
      <c r="P53" s="301"/>
      <c r="X53" s="142"/>
      <c r="Z53" s="142"/>
      <c r="AB53" s="142"/>
      <c r="AE53" s="15"/>
    </row>
    <row r="54" spans="1:31">
      <c r="A54" s="4"/>
      <c r="B54" s="15" t="s">
        <v>701</v>
      </c>
      <c r="C54" s="4"/>
      <c r="I54" s="6"/>
      <c r="J54" s="4"/>
      <c r="K54" s="4"/>
      <c r="M54" s="4"/>
      <c r="O54" s="4"/>
      <c r="P54" s="301"/>
      <c r="X54" s="142"/>
      <c r="Z54" s="142"/>
      <c r="AB54" s="142"/>
      <c r="AE54" s="15"/>
    </row>
    <row r="55" spans="1:31">
      <c r="A55" s="4"/>
      <c r="B55" s="15" t="s">
        <v>702</v>
      </c>
      <c r="C55" s="4"/>
      <c r="I55" s="6"/>
      <c r="J55" s="4"/>
      <c r="K55" s="4"/>
      <c r="M55" s="4"/>
      <c r="O55" s="4"/>
      <c r="P55" s="301"/>
      <c r="X55" s="142"/>
      <c r="Z55" s="142"/>
      <c r="AB55" s="142"/>
      <c r="AE55" s="15"/>
    </row>
    <row r="56" spans="1:31">
      <c r="A56" s="4"/>
      <c r="B56" s="15" t="s">
        <v>703</v>
      </c>
      <c r="C56" s="4"/>
      <c r="I56" s="6"/>
      <c r="J56" s="4"/>
      <c r="K56" s="4"/>
      <c r="M56" s="4"/>
      <c r="O56" s="4"/>
      <c r="P56" s="301"/>
      <c r="X56" s="142"/>
      <c r="Z56" s="142"/>
      <c r="AB56" s="142"/>
      <c r="AE56" s="15"/>
    </row>
    <row r="57" spans="1:31">
      <c r="A57" s="4"/>
      <c r="B57" s="15" t="s">
        <v>704</v>
      </c>
      <c r="C57" s="4"/>
      <c r="I57" s="6"/>
      <c r="J57" s="4"/>
      <c r="K57" s="4"/>
      <c r="M57" s="4"/>
      <c r="O57" s="4"/>
      <c r="P57" s="301"/>
      <c r="X57" s="142"/>
      <c r="Z57" s="142"/>
      <c r="AB57" s="142"/>
      <c r="AE57" s="15"/>
    </row>
    <row r="58" spans="1:31">
      <c r="A58" s="4"/>
      <c r="B58" s="15" t="s">
        <v>705</v>
      </c>
      <c r="C58" s="4"/>
      <c r="I58" s="6"/>
      <c r="J58" s="4"/>
      <c r="K58" s="4"/>
      <c r="M58" s="4"/>
      <c r="O58" s="4"/>
      <c r="P58" s="301"/>
      <c r="X58" s="142"/>
      <c r="Z58" s="142"/>
      <c r="AB58" s="142"/>
      <c r="AE58" s="15"/>
    </row>
    <row r="59" spans="1:31">
      <c r="A59" s="4"/>
      <c r="B59" s="15" t="s">
        <v>706</v>
      </c>
      <c r="C59" s="4"/>
      <c r="I59" s="6"/>
      <c r="J59" s="4"/>
      <c r="K59" s="4"/>
      <c r="M59" s="4"/>
      <c r="O59" s="4"/>
      <c r="P59" s="301"/>
      <c r="X59" s="142"/>
      <c r="Z59" s="142"/>
      <c r="AB59" s="142"/>
      <c r="AE59" s="15"/>
    </row>
    <row r="60" spans="1:31">
      <c r="A60" s="4"/>
      <c r="B60" s="15" t="s">
        <v>707</v>
      </c>
      <c r="C60" s="4"/>
      <c r="I60" s="6"/>
      <c r="J60" s="4"/>
      <c r="K60" s="4"/>
      <c r="M60" s="4"/>
      <c r="O60" s="4"/>
      <c r="P60" s="301"/>
      <c r="X60" s="142"/>
      <c r="Z60" s="142"/>
      <c r="AB60" s="142"/>
      <c r="AE60" s="15"/>
    </row>
    <row r="61" spans="1:31">
      <c r="A61" s="4"/>
      <c r="B61" s="15" t="s">
        <v>708</v>
      </c>
      <c r="C61" s="4"/>
      <c r="I61" s="6"/>
      <c r="J61" s="4"/>
      <c r="K61" s="4"/>
      <c r="M61" s="4"/>
      <c r="O61" s="4"/>
      <c r="P61" s="301"/>
      <c r="U61" s="233"/>
      <c r="X61" s="142"/>
      <c r="Z61" s="142"/>
      <c r="AB61" s="142"/>
      <c r="AE61" s="15"/>
    </row>
    <row r="62" spans="1:31">
      <c r="A62" s="4"/>
      <c r="B62" s="15" t="s">
        <v>709</v>
      </c>
      <c r="C62" s="4"/>
      <c r="I62" s="6"/>
      <c r="J62" s="4"/>
      <c r="K62" s="4"/>
      <c r="M62" s="4"/>
      <c r="O62" s="4"/>
      <c r="P62" s="301"/>
      <c r="U62" s="233"/>
      <c r="X62" s="142"/>
      <c r="Z62" s="142"/>
      <c r="AB62" s="142"/>
      <c r="AE62" s="15"/>
    </row>
    <row r="63" spans="1:31">
      <c r="A63" s="4"/>
      <c r="B63" s="15" t="s">
        <v>710</v>
      </c>
      <c r="C63" s="4"/>
      <c r="I63" s="6"/>
      <c r="J63" s="4"/>
      <c r="K63" s="4"/>
      <c r="M63" s="4"/>
      <c r="O63" s="4"/>
      <c r="P63" s="301"/>
      <c r="U63" s="302"/>
      <c r="X63" s="142"/>
      <c r="Z63" s="142"/>
      <c r="AB63" s="142"/>
      <c r="AE63" s="15"/>
    </row>
    <row r="64" spans="1:31">
      <c r="A64" s="4"/>
      <c r="B64" s="15" t="s">
        <v>711</v>
      </c>
      <c r="C64" s="4"/>
      <c r="I64" s="6"/>
      <c r="J64" s="4"/>
      <c r="K64" s="4"/>
      <c r="M64" s="4"/>
      <c r="O64" s="4"/>
      <c r="P64" s="301"/>
      <c r="X64" s="142"/>
      <c r="Z64" s="142"/>
      <c r="AB64" s="142"/>
      <c r="AE64" s="15"/>
    </row>
    <row r="65" spans="1:31">
      <c r="A65" s="4"/>
      <c r="B65" s="15">
        <v>37</v>
      </c>
      <c r="C65" s="4"/>
      <c r="I65" s="6"/>
      <c r="J65" s="4"/>
      <c r="K65" s="4"/>
      <c r="M65" s="4"/>
      <c r="O65" s="4"/>
      <c r="P65" s="301"/>
      <c r="X65" s="142"/>
      <c r="Z65" s="142"/>
      <c r="AB65" s="142"/>
      <c r="AE65" s="15"/>
    </row>
    <row r="66" spans="1:31">
      <c r="A66" s="4"/>
      <c r="B66" s="15">
        <v>38</v>
      </c>
      <c r="C66" s="293"/>
      <c r="D66" s="294"/>
      <c r="E66" s="294"/>
      <c r="F66" s="294"/>
      <c r="G66" s="294"/>
      <c r="H66" s="294"/>
      <c r="I66" s="295"/>
      <c r="J66" s="293"/>
      <c r="K66" s="293"/>
      <c r="L66" s="294"/>
      <c r="M66" s="293"/>
      <c r="N66" s="294"/>
      <c r="O66" s="293"/>
      <c r="P66" s="305"/>
      <c r="X66" s="142"/>
      <c r="Z66" s="142"/>
      <c r="AB66" s="142"/>
      <c r="AE66" s="15"/>
    </row>
    <row r="67" spans="1:31">
      <c r="A67" s="4"/>
      <c r="B67" s="15">
        <v>39</v>
      </c>
      <c r="C67" s="4"/>
      <c r="I67" s="6"/>
      <c r="J67" s="4"/>
      <c r="K67" s="4"/>
      <c r="M67" s="4"/>
      <c r="O67" s="4"/>
      <c r="P67" s="301"/>
      <c r="X67" s="142"/>
      <c r="Z67" s="142"/>
      <c r="AB67" s="142"/>
      <c r="AE67" s="15"/>
    </row>
    <row r="68" spans="1:31">
      <c r="A68" s="7"/>
      <c r="B68" s="8"/>
      <c r="C68" s="7"/>
      <c r="D68" s="8"/>
      <c r="E68" s="8"/>
      <c r="F68" s="8"/>
      <c r="G68" s="8"/>
      <c r="H68" s="8"/>
      <c r="I68" s="9"/>
      <c r="J68" s="7"/>
      <c r="K68" s="7"/>
      <c r="L68" s="8"/>
      <c r="M68" s="7"/>
      <c r="N68" s="8"/>
      <c r="O68" s="7"/>
      <c r="P68" s="188"/>
      <c r="X68" s="142"/>
      <c r="Z68" s="142"/>
      <c r="AB68" s="142"/>
      <c r="AE68" s="15"/>
    </row>
    <row r="69" spans="1:31">
      <c r="A69" s="4"/>
      <c r="B69" s="15">
        <v>40</v>
      </c>
      <c r="C69" s="4"/>
      <c r="I69" s="6"/>
      <c r="J69" s="4"/>
      <c r="K69" s="243"/>
      <c r="L69" s="304"/>
      <c r="M69" s="243"/>
      <c r="N69" s="304"/>
      <c r="O69" s="4"/>
      <c r="P69" s="301">
        <f>SUM(P30:P67)</f>
        <v>0</v>
      </c>
      <c r="X69" s="142"/>
      <c r="Z69" s="142"/>
      <c r="AB69" s="142"/>
      <c r="AE69" s="15"/>
    </row>
    <row r="70" spans="1:31">
      <c r="A70" s="7"/>
      <c r="B70" s="8"/>
      <c r="C70" s="7"/>
      <c r="D70" s="8" t="s">
        <v>1571</v>
      </c>
      <c r="E70" s="8"/>
      <c r="F70" s="8"/>
      <c r="G70" s="8"/>
      <c r="H70" s="8"/>
      <c r="I70" s="9"/>
      <c r="J70" s="7"/>
      <c r="K70" s="253"/>
      <c r="L70" s="214"/>
      <c r="M70" s="253"/>
      <c r="N70" s="214"/>
      <c r="O70" s="7"/>
      <c r="P70" s="9"/>
      <c r="X70" s="142"/>
      <c r="Z70" s="142"/>
      <c r="AB70" s="142"/>
      <c r="AE70" s="15"/>
    </row>
    <row r="71" spans="1:31">
      <c r="X71" s="142"/>
      <c r="Z71" s="142"/>
      <c r="AB71" s="142"/>
      <c r="AE71" s="15"/>
    </row>
    <row r="72" spans="1:31">
      <c r="P72" s="15" t="s">
        <v>786</v>
      </c>
      <c r="X72" s="142"/>
      <c r="Z72" s="142"/>
      <c r="AB72" s="142"/>
      <c r="AE72" s="15"/>
    </row>
    <row r="73" spans="1:31">
      <c r="I73" s="24"/>
      <c r="P73" s="17"/>
      <c r="X73" s="142"/>
      <c r="Z73" s="142"/>
      <c r="AB73" s="142"/>
      <c r="AE73" s="15"/>
    </row>
    <row r="74" spans="1:31">
      <c r="X74" s="142"/>
      <c r="Z74" s="142"/>
      <c r="AB74" s="142"/>
      <c r="AE74" s="15"/>
    </row>
    <row r="75" spans="1:31">
      <c r="X75" s="142"/>
      <c r="Z75" s="142"/>
      <c r="AB75" s="142"/>
      <c r="AE75" s="15"/>
    </row>
    <row r="76" spans="1:31">
      <c r="X76" s="142"/>
      <c r="Z76" s="142"/>
      <c r="AB76" s="142"/>
      <c r="AE76" s="15"/>
    </row>
    <row r="77" spans="1:31">
      <c r="S77" s="150"/>
      <c r="T77" s="150"/>
      <c r="U77" s="150"/>
      <c r="V77" s="150"/>
      <c r="X77" s="142"/>
      <c r="Z77" s="142"/>
      <c r="AB77" s="142"/>
    </row>
    <row r="78" spans="1:31">
      <c r="S78" s="150"/>
      <c r="T78" s="150"/>
      <c r="U78" s="150"/>
      <c r="V78" s="150"/>
      <c r="W78" s="142"/>
      <c r="X78" s="142"/>
      <c r="Z78" s="142"/>
      <c r="AB78" s="135"/>
      <c r="AC78" s="135"/>
      <c r="AE78" s="15"/>
    </row>
    <row r="79" spans="1:31">
      <c r="S79" s="150"/>
      <c r="T79" s="150"/>
      <c r="U79" s="150"/>
      <c r="V79" s="150"/>
      <c r="X79" s="142"/>
      <c r="Z79" s="142"/>
      <c r="AB79" s="135"/>
      <c r="AC79" s="135"/>
    </row>
    <row r="80" spans="1:31">
      <c r="S80" s="150"/>
      <c r="T80" s="150"/>
      <c r="U80" s="150"/>
      <c r="V80" s="150"/>
    </row>
    <row r="81" spans="4:25">
      <c r="Y81" s="24"/>
    </row>
    <row r="83" spans="4:25" ht="15.75">
      <c r="D83" s="234"/>
    </row>
    <row r="88" spans="4:25">
      <c r="W88" s="142"/>
    </row>
    <row r="166" spans="18:18">
      <c r="R166" t="s">
        <v>492</v>
      </c>
    </row>
  </sheetData>
  <customSheetViews>
    <customSheetView guid="{3336704C-C86D-41A0-9B04-03A25221C3F1}" scale="87" colorId="22" showPageBreaks="1" printArea="1" showRuler="0">
      <selection activeCell="P7" sqref="P7"/>
      <pageMargins left="0.5" right="0.5" top="0.5" bottom="0.55000000000000004" header="0.5" footer="0.5"/>
      <pageSetup scale="60" fitToWidth="2" orientation="portrait" r:id="rId1"/>
      <headerFooter alignWithMargins="0"/>
    </customSheetView>
    <customSheetView guid="{186A0260-DB8C-42F6-ADCE-9C35D9933D5B}" scale="87" colorId="22" showRuler="0">
      <selection activeCell="J9" sqref="J9"/>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topLeftCell="A42">
      <selection activeCell="F32" sqref="F32"/>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J52">
      <selection activeCell="P72" sqref="P72"/>
      <pageMargins left="0.5" right="0.5" top="0.5" bottom="0.55000000000000004" header="0.5" footer="0.5"/>
      <pageSetup scale="60" fitToWidth="2" orientation="portrait" r:id="rId4"/>
      <headerFooter alignWithMargins="0"/>
    </customSheetView>
    <customSheetView guid="{56D44596-4A75-4B45-B852-2389F2F06E07}" scale="87" colorId="22" showRuler="0" topLeftCell="J52">
      <selection activeCell="P72" sqref="P72"/>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topLeftCell="J1">
      <selection activeCell="P7" sqref="P7"/>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ransitionEvaluation="1" transitionEntry="1"/>
  <dimension ref="A3:AE166"/>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3.33203125" customWidth="1"/>
    <col min="14" max="14" width="18.44140625" customWidth="1"/>
    <col min="15" max="15" width="1.77734375" customWidth="1"/>
    <col min="16" max="16" width="6.55468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249" t="s">
        <v>497</v>
      </c>
      <c r="O4" s="2"/>
      <c r="P4" s="3"/>
    </row>
    <row r="5" spans="1:27">
      <c r="A5" s="4"/>
      <c r="F5" s="6"/>
      <c r="G5" s="4"/>
      <c r="H5" s="17" t="s">
        <v>498</v>
      </c>
      <c r="J5" s="6"/>
      <c r="K5" s="4"/>
      <c r="L5" t="s">
        <v>499</v>
      </c>
      <c r="N5" s="4"/>
      <c r="P5" s="6"/>
    </row>
    <row r="6" spans="1:27">
      <c r="A6" s="4"/>
      <c r="B6" t="str">
        <f>'pg. 1'!$D$10</f>
        <v>[Utility Name]</v>
      </c>
      <c r="F6" s="6"/>
      <c r="G6" s="4"/>
      <c r="H6" t="s">
        <v>471</v>
      </c>
      <c r="J6" s="6"/>
      <c r="K6" s="4"/>
      <c r="L6" s="933" t="str">
        <f>'pg. 1'!$O$31</f>
        <v>03/30/2025</v>
      </c>
      <c r="M6" s="205"/>
      <c r="N6" s="18" t="str">
        <f>'pg. 1'!$M$10</f>
        <v xml:space="preserve">   December 31, 2024</v>
      </c>
      <c r="P6" s="206"/>
    </row>
    <row r="7" spans="1:27">
      <c r="A7" s="7"/>
      <c r="B7" s="8"/>
      <c r="C7" s="8"/>
      <c r="D7" s="8"/>
      <c r="E7" s="8"/>
      <c r="F7" s="9"/>
      <c r="G7" s="7"/>
      <c r="H7" s="8"/>
      <c r="I7" s="8"/>
      <c r="J7" s="9"/>
      <c r="K7" s="7"/>
      <c r="L7" s="8"/>
      <c r="M7" s="8"/>
      <c r="N7" s="7"/>
      <c r="O7" s="8"/>
      <c r="P7" s="9"/>
    </row>
    <row r="8" spans="1:27">
      <c r="A8" s="4"/>
      <c r="P8" s="6"/>
    </row>
    <row r="9" spans="1:27">
      <c r="A9" s="4"/>
      <c r="F9" t="s">
        <v>1179</v>
      </c>
      <c r="P9" s="6"/>
    </row>
    <row r="10" spans="1:27">
      <c r="A10" s="7"/>
      <c r="B10" s="8"/>
      <c r="C10" s="8"/>
      <c r="D10" s="8"/>
      <c r="E10" s="8"/>
      <c r="F10" s="8"/>
      <c r="G10" s="8"/>
      <c r="H10" s="8"/>
      <c r="I10" s="8"/>
      <c r="J10" s="8"/>
      <c r="K10" s="8"/>
      <c r="L10" s="8"/>
      <c r="M10" s="8"/>
      <c r="N10" s="8"/>
      <c r="O10" s="8"/>
      <c r="P10" s="9"/>
    </row>
    <row r="11" spans="1:27">
      <c r="A11" s="4"/>
      <c r="P11" s="6"/>
    </row>
    <row r="12" spans="1:27">
      <c r="A12" s="4"/>
      <c r="B12" s="17" t="s">
        <v>1180</v>
      </c>
      <c r="J12" s="17" t="s">
        <v>1181</v>
      </c>
      <c r="P12" s="6"/>
      <c r="AA12" s="142"/>
    </row>
    <row r="13" spans="1:27">
      <c r="A13" s="4"/>
      <c r="B13" t="s">
        <v>1182</v>
      </c>
      <c r="J13" t="s">
        <v>1183</v>
      </c>
      <c r="P13" s="6"/>
    </row>
    <row r="14" spans="1:27">
      <c r="A14" s="4"/>
      <c r="B14" s="17" t="s">
        <v>1184</v>
      </c>
      <c r="J14" s="17" t="s">
        <v>1185</v>
      </c>
      <c r="P14" s="6"/>
    </row>
    <row r="15" spans="1:27">
      <c r="A15" s="4"/>
      <c r="B15" t="s">
        <v>1186</v>
      </c>
      <c r="J15" s="17"/>
      <c r="P15" s="6"/>
    </row>
    <row r="16" spans="1:27">
      <c r="A16" s="4"/>
      <c r="P16" s="6"/>
    </row>
    <row r="17" spans="1:31">
      <c r="A17" s="4"/>
      <c r="P17" s="6"/>
    </row>
    <row r="18" spans="1:31">
      <c r="A18" s="7"/>
      <c r="B18" s="8"/>
      <c r="C18" s="8"/>
      <c r="D18" s="8"/>
      <c r="E18" s="8"/>
      <c r="F18" s="8"/>
      <c r="G18" s="8"/>
      <c r="H18" s="8"/>
      <c r="I18" s="8"/>
      <c r="J18" s="8"/>
      <c r="K18" s="8"/>
      <c r="L18" s="8"/>
      <c r="M18" s="8"/>
      <c r="N18" s="8"/>
      <c r="O18" s="8"/>
      <c r="P18" s="9"/>
    </row>
    <row r="19" spans="1:31">
      <c r="A19" s="4"/>
      <c r="C19" s="4"/>
      <c r="I19" s="3"/>
      <c r="J19" s="1"/>
      <c r="K19" s="2"/>
      <c r="M19" s="1"/>
      <c r="O19" s="1"/>
      <c r="P19" s="6"/>
      <c r="U19" s="142"/>
      <c r="V19" s="142"/>
      <c r="W19" s="142"/>
      <c r="X19" s="142"/>
      <c r="Z19" s="142"/>
      <c r="AB19" s="142"/>
    </row>
    <row r="20" spans="1:31">
      <c r="A20" s="4"/>
      <c r="C20" s="4"/>
      <c r="I20" s="6"/>
      <c r="J20" s="4"/>
      <c r="K20" s="31"/>
      <c r="L20" s="31"/>
      <c r="M20" s="30"/>
      <c r="N20" s="31"/>
      <c r="O20" s="4"/>
      <c r="P20" s="34"/>
      <c r="V20" s="142"/>
      <c r="W20" s="142"/>
      <c r="X20" s="142"/>
      <c r="Z20" s="142"/>
      <c r="AB20" s="142"/>
    </row>
    <row r="21" spans="1:31">
      <c r="A21" s="4"/>
      <c r="C21" s="4"/>
      <c r="E21" t="s">
        <v>1187</v>
      </c>
      <c r="I21" s="6"/>
      <c r="J21" s="4" t="s">
        <v>1188</v>
      </c>
      <c r="K21" s="31"/>
      <c r="L21" s="31"/>
      <c r="M21" s="30"/>
      <c r="N21" s="31"/>
      <c r="O21" s="4"/>
      <c r="P21" s="34"/>
      <c r="V21" s="142"/>
      <c r="X21" s="142"/>
      <c r="Z21" s="142"/>
      <c r="AB21" s="142"/>
    </row>
    <row r="22" spans="1:31">
      <c r="A22" s="4"/>
      <c r="C22" s="7"/>
      <c r="D22" s="8"/>
      <c r="E22" s="8"/>
      <c r="F22" s="8"/>
      <c r="G22" s="8"/>
      <c r="H22" s="8"/>
      <c r="I22" s="446"/>
      <c r="J22" s="522"/>
      <c r="K22" s="8"/>
      <c r="L22" s="446"/>
      <c r="M22" s="4"/>
      <c r="N22" s="24" t="s">
        <v>1189</v>
      </c>
      <c r="O22" s="4"/>
      <c r="P22" s="34"/>
      <c r="V22" s="142"/>
      <c r="X22" s="142"/>
      <c r="Z22" s="142"/>
      <c r="AB22" s="142"/>
    </row>
    <row r="23" spans="1:31">
      <c r="A23" s="4"/>
      <c r="B23" s="24" t="s">
        <v>752</v>
      </c>
      <c r="C23" s="4"/>
      <c r="E23" s="31"/>
      <c r="F23" s="31"/>
      <c r="H23" s="1"/>
      <c r="I23" s="34"/>
      <c r="J23" s="34"/>
      <c r="K23" s="4"/>
      <c r="L23" s="24"/>
      <c r="M23" s="4"/>
      <c r="N23" s="34" t="s">
        <v>1170</v>
      </c>
      <c r="O23" s="4"/>
      <c r="P23" s="34" t="s">
        <v>752</v>
      </c>
      <c r="V23" s="142"/>
      <c r="X23" s="142"/>
      <c r="Z23" s="142"/>
      <c r="AB23" s="142"/>
    </row>
    <row r="24" spans="1:31">
      <c r="A24" s="4"/>
      <c r="B24" t="s">
        <v>753</v>
      </c>
      <c r="C24" s="4"/>
      <c r="D24" t="s">
        <v>1190</v>
      </c>
      <c r="E24" s="31"/>
      <c r="F24" s="31"/>
      <c r="H24" s="4"/>
      <c r="I24" s="34" t="s">
        <v>1191</v>
      </c>
      <c r="J24" s="34" t="s">
        <v>1684</v>
      </c>
      <c r="K24" s="4"/>
      <c r="L24" s="24"/>
      <c r="M24" s="4"/>
      <c r="N24" s="34" t="s">
        <v>1192</v>
      </c>
      <c r="O24" s="4"/>
      <c r="P24" s="34" t="s">
        <v>753</v>
      </c>
      <c r="U24" s="142"/>
      <c r="V24" s="142"/>
      <c r="W24" s="142"/>
      <c r="X24" s="142"/>
      <c r="Z24" s="142"/>
      <c r="AB24" s="142"/>
    </row>
    <row r="25" spans="1:31">
      <c r="A25" s="4"/>
      <c r="C25" s="7"/>
      <c r="D25" s="523"/>
      <c r="E25" s="8"/>
      <c r="F25" s="8"/>
      <c r="G25" s="9"/>
      <c r="H25" s="4"/>
      <c r="I25" s="34" t="s">
        <v>1193</v>
      </c>
      <c r="J25" s="34" t="s">
        <v>1576</v>
      </c>
      <c r="K25" s="4"/>
      <c r="L25" s="24" t="s">
        <v>1687</v>
      </c>
      <c r="M25" s="4"/>
      <c r="N25" s="34" t="s">
        <v>202</v>
      </c>
      <c r="O25" s="4"/>
      <c r="P25" s="6"/>
      <c r="V25" s="142"/>
      <c r="X25" s="142"/>
      <c r="Z25" s="142"/>
      <c r="AB25" s="142"/>
    </row>
    <row r="26" spans="1:31">
      <c r="A26" s="4"/>
      <c r="C26" s="4"/>
      <c r="D26" s="521" t="s">
        <v>1194</v>
      </c>
      <c r="E26" s="283" t="s">
        <v>1195</v>
      </c>
      <c r="F26" s="24" t="s">
        <v>1687</v>
      </c>
      <c r="H26" s="4"/>
      <c r="I26" s="34" t="s">
        <v>1196</v>
      </c>
      <c r="J26" s="6"/>
      <c r="K26" s="4"/>
      <c r="M26" s="4"/>
      <c r="N26" s="6"/>
      <c r="O26" s="4"/>
      <c r="P26" s="6"/>
      <c r="U26" s="142"/>
      <c r="V26" s="142"/>
      <c r="X26" s="142"/>
      <c r="Z26" s="142"/>
      <c r="AB26" s="142"/>
    </row>
    <row r="27" spans="1:31">
      <c r="A27" s="4"/>
      <c r="C27" s="4"/>
      <c r="D27" s="208" t="s">
        <v>1580</v>
      </c>
      <c r="E27" s="524" t="s">
        <v>1581</v>
      </c>
      <c r="F27" s="208" t="s">
        <v>1582</v>
      </c>
      <c r="H27" s="4"/>
      <c r="I27" s="209" t="s">
        <v>1197</v>
      </c>
      <c r="J27" s="209" t="s">
        <v>1584</v>
      </c>
      <c r="K27" s="4"/>
      <c r="L27" s="208" t="s">
        <v>2191</v>
      </c>
      <c r="M27" s="4"/>
      <c r="N27" s="209" t="s">
        <v>2192</v>
      </c>
      <c r="O27" s="4"/>
      <c r="P27" s="6"/>
    </row>
    <row r="28" spans="1:31">
      <c r="A28" s="7"/>
      <c r="B28" s="8"/>
      <c r="C28" s="7"/>
      <c r="D28" s="8"/>
      <c r="E28" s="285"/>
      <c r="F28" s="8"/>
      <c r="G28" s="8"/>
      <c r="H28" s="7"/>
      <c r="I28" s="9"/>
      <c r="J28" s="7"/>
      <c r="K28" s="7"/>
      <c r="L28" s="8"/>
      <c r="M28" s="7"/>
      <c r="N28" s="8"/>
      <c r="O28" s="7"/>
      <c r="P28" s="9"/>
      <c r="X28" s="142"/>
      <c r="AB28" s="142"/>
    </row>
    <row r="29" spans="1:31">
      <c r="A29" s="4"/>
      <c r="B29" s="15" t="s">
        <v>676</v>
      </c>
      <c r="C29" s="4"/>
      <c r="E29" s="36"/>
      <c r="H29" s="4"/>
      <c r="I29" s="6"/>
      <c r="J29" s="4"/>
      <c r="K29" s="4"/>
      <c r="M29" s="4"/>
      <c r="O29" s="4"/>
      <c r="P29" s="244" t="s">
        <v>676</v>
      </c>
      <c r="U29" s="31"/>
      <c r="V29" s="213"/>
      <c r="W29" s="31"/>
      <c r="X29" s="142"/>
      <c r="Y29" s="31"/>
      <c r="Z29" s="213"/>
      <c r="AA29" s="31"/>
      <c r="AB29" s="142"/>
    </row>
    <row r="30" spans="1:31">
      <c r="A30" s="4"/>
      <c r="B30" s="15" t="s">
        <v>677</v>
      </c>
      <c r="C30" s="4"/>
      <c r="E30" s="36"/>
      <c r="H30" s="4"/>
      <c r="I30" s="6"/>
      <c r="J30" s="4"/>
      <c r="K30" s="4"/>
      <c r="L30" s="24"/>
      <c r="M30" s="4"/>
      <c r="N30" s="24"/>
      <c r="O30" s="4"/>
      <c r="P30" s="244" t="s">
        <v>677</v>
      </c>
      <c r="U30" s="142"/>
      <c r="V30" s="142"/>
      <c r="W30" s="142"/>
      <c r="X30" s="142"/>
      <c r="AB30" s="142"/>
      <c r="AC30" s="24"/>
    </row>
    <row r="31" spans="1:31">
      <c r="A31" s="4"/>
      <c r="B31" s="15" t="s">
        <v>678</v>
      </c>
      <c r="C31" s="4"/>
      <c r="E31" s="36"/>
      <c r="H31" s="4"/>
      <c r="I31" s="6"/>
      <c r="J31" s="4"/>
      <c r="K31" s="4"/>
      <c r="L31" s="24"/>
      <c r="M31" s="4"/>
      <c r="N31" s="24"/>
      <c r="O31" s="4"/>
      <c r="P31" s="244" t="s">
        <v>678</v>
      </c>
      <c r="U31" s="142"/>
      <c r="V31" s="142"/>
      <c r="W31" s="142"/>
      <c r="X31" s="142"/>
      <c r="Z31" s="142"/>
      <c r="AB31" s="142"/>
      <c r="AC31" s="24"/>
    </row>
    <row r="32" spans="1:31">
      <c r="A32" s="4"/>
      <c r="B32" s="15" t="s">
        <v>679</v>
      </c>
      <c r="C32" s="4"/>
      <c r="E32" s="36"/>
      <c r="H32" s="4"/>
      <c r="I32" s="6"/>
      <c r="J32" s="4"/>
      <c r="K32" s="4"/>
      <c r="L32" s="208"/>
      <c r="M32" s="4"/>
      <c r="N32" s="24"/>
      <c r="O32" s="4"/>
      <c r="P32" s="244" t="s">
        <v>679</v>
      </c>
      <c r="V32" s="142"/>
      <c r="W32" s="142"/>
      <c r="X32" s="142"/>
      <c r="Y32" s="24"/>
      <c r="Z32" s="142"/>
      <c r="AB32" s="142"/>
      <c r="AC32" s="24"/>
      <c r="AE32" s="24"/>
    </row>
    <row r="33" spans="1:31">
      <c r="A33" s="4"/>
      <c r="B33" s="15" t="s">
        <v>680</v>
      </c>
      <c r="C33" s="4"/>
      <c r="E33" s="36"/>
      <c r="H33" s="4"/>
      <c r="I33" s="6"/>
      <c r="J33" s="4"/>
      <c r="K33" s="4"/>
      <c r="L33" s="24"/>
      <c r="M33" s="4"/>
      <c r="N33" s="24"/>
      <c r="O33" s="4"/>
      <c r="P33" s="244" t="s">
        <v>680</v>
      </c>
      <c r="U33" s="222"/>
      <c r="V33" s="142"/>
      <c r="W33" s="222"/>
      <c r="X33" s="142"/>
      <c r="Y33" s="222"/>
      <c r="Z33" s="142"/>
      <c r="AA33" s="24"/>
      <c r="AB33" s="142"/>
      <c r="AC33" s="222"/>
    </row>
    <row r="34" spans="1:31">
      <c r="A34" s="4"/>
      <c r="B34" s="15" t="s">
        <v>681</v>
      </c>
      <c r="C34" s="4"/>
      <c r="E34" s="36"/>
      <c r="H34" s="4"/>
      <c r="I34" s="6"/>
      <c r="J34" s="4"/>
      <c r="K34" s="4"/>
      <c r="M34" s="4"/>
      <c r="O34" s="4"/>
      <c r="P34" s="244" t="s">
        <v>681</v>
      </c>
      <c r="U34" s="222"/>
      <c r="V34" s="142"/>
      <c r="W34" s="142"/>
      <c r="X34" s="142"/>
      <c r="Y34" s="222"/>
      <c r="Z34" s="142"/>
      <c r="AA34" s="222"/>
      <c r="AB34" s="142"/>
      <c r="AC34" s="222"/>
    </row>
    <row r="35" spans="1:31">
      <c r="A35" s="4"/>
      <c r="B35" s="15" t="s">
        <v>682</v>
      </c>
      <c r="C35" s="4"/>
      <c r="E35" s="36"/>
      <c r="H35" s="4"/>
      <c r="I35" s="6"/>
      <c r="J35" s="4"/>
      <c r="K35" s="4"/>
      <c r="M35" s="4"/>
      <c r="O35" s="4"/>
      <c r="P35" s="244" t="s">
        <v>682</v>
      </c>
      <c r="U35" s="142"/>
      <c r="V35" s="142"/>
      <c r="W35" s="142"/>
      <c r="X35" s="142"/>
      <c r="Y35" s="142"/>
      <c r="Z35" s="142"/>
      <c r="AA35" s="142"/>
      <c r="AB35" s="142"/>
      <c r="AC35" s="142"/>
    </row>
    <row r="36" spans="1:31">
      <c r="A36" s="4"/>
      <c r="B36" s="15" t="s">
        <v>683</v>
      </c>
      <c r="C36" s="4"/>
      <c r="E36" s="36"/>
      <c r="H36" s="4"/>
      <c r="I36" s="6"/>
      <c r="J36" s="4"/>
      <c r="K36" s="4"/>
      <c r="M36" s="4"/>
      <c r="O36" s="4"/>
      <c r="P36" s="244" t="s">
        <v>683</v>
      </c>
      <c r="U36" s="222"/>
      <c r="V36" s="142"/>
      <c r="W36" s="222"/>
      <c r="X36" s="142"/>
      <c r="Y36" s="24"/>
      <c r="Z36" s="142"/>
      <c r="AA36" s="24"/>
      <c r="AB36" s="142"/>
      <c r="AC36" s="24"/>
    </row>
    <row r="37" spans="1:31">
      <c r="A37" s="4"/>
      <c r="B37" s="15" t="s">
        <v>684</v>
      </c>
      <c r="C37" s="4"/>
      <c r="E37" s="36"/>
      <c r="H37" s="4"/>
      <c r="I37" s="6"/>
      <c r="J37" s="4"/>
      <c r="K37" s="4"/>
      <c r="M37" s="4"/>
      <c r="O37" s="4"/>
      <c r="P37" s="244" t="s">
        <v>684</v>
      </c>
      <c r="V37" s="142"/>
      <c r="X37" s="142"/>
      <c r="Z37" s="142"/>
      <c r="AB37" s="142"/>
    </row>
    <row r="38" spans="1:31">
      <c r="A38" s="4"/>
      <c r="B38" s="15" t="s">
        <v>685</v>
      </c>
      <c r="C38" s="4"/>
      <c r="E38" s="36"/>
      <c r="H38" s="4"/>
      <c r="I38" s="6"/>
      <c r="J38" s="4"/>
      <c r="K38" s="4"/>
      <c r="M38" s="4"/>
      <c r="O38" s="4"/>
      <c r="P38" s="244" t="s">
        <v>685</v>
      </c>
      <c r="V38" s="142"/>
      <c r="X38" s="142"/>
      <c r="Y38" s="142"/>
      <c r="Z38" s="142"/>
      <c r="AA38" s="142"/>
      <c r="AB38" s="142"/>
      <c r="AC38" s="142"/>
      <c r="AE38" s="15"/>
    </row>
    <row r="39" spans="1:31">
      <c r="A39" s="4"/>
      <c r="B39" s="15" t="s">
        <v>686</v>
      </c>
      <c r="C39" s="4"/>
      <c r="E39" s="36"/>
      <c r="H39" s="4"/>
      <c r="I39" s="6"/>
      <c r="J39" s="4"/>
      <c r="K39" s="4"/>
      <c r="M39" s="4"/>
      <c r="O39" s="4"/>
      <c r="P39" s="244" t="s">
        <v>686</v>
      </c>
      <c r="U39" s="223"/>
      <c r="V39" s="142"/>
      <c r="W39" s="224"/>
      <c r="X39" s="142"/>
      <c r="Y39" s="225"/>
      <c r="Z39" s="142"/>
      <c r="AB39" s="142"/>
      <c r="AE39" s="15"/>
    </row>
    <row r="40" spans="1:31">
      <c r="A40" s="4"/>
      <c r="B40" s="15" t="s">
        <v>687</v>
      </c>
      <c r="C40" s="4"/>
      <c r="E40" s="36"/>
      <c r="H40" s="4"/>
      <c r="I40" s="6"/>
      <c r="J40" s="4"/>
      <c r="K40" s="4"/>
      <c r="M40" s="4"/>
      <c r="O40" s="4"/>
      <c r="P40" s="244" t="s">
        <v>687</v>
      </c>
      <c r="U40" s="223"/>
      <c r="V40" s="142"/>
      <c r="W40" s="224"/>
      <c r="X40" s="142"/>
      <c r="Z40" s="142"/>
      <c r="AB40" s="142"/>
      <c r="AE40" s="15"/>
    </row>
    <row r="41" spans="1:31">
      <c r="A41" s="4"/>
      <c r="B41" s="15" t="s">
        <v>688</v>
      </c>
      <c r="C41" s="4"/>
      <c r="E41" s="36"/>
      <c r="H41" s="4"/>
      <c r="I41" s="6"/>
      <c r="J41" s="4"/>
      <c r="K41" s="4"/>
      <c r="M41" s="4"/>
      <c r="O41" s="4"/>
      <c r="P41" s="244" t="s">
        <v>688</v>
      </c>
      <c r="U41" s="223"/>
      <c r="V41" s="142"/>
      <c r="W41" s="226"/>
      <c r="X41" s="142"/>
      <c r="Y41" s="142"/>
      <c r="Z41" s="142"/>
      <c r="AA41" s="142"/>
      <c r="AB41" s="142"/>
      <c r="AC41" s="142"/>
      <c r="AE41" s="15"/>
    </row>
    <row r="42" spans="1:31">
      <c r="A42" s="4"/>
      <c r="B42" s="15" t="s">
        <v>689</v>
      </c>
      <c r="C42" s="4"/>
      <c r="E42" s="36"/>
      <c r="H42" s="4"/>
      <c r="I42" s="6"/>
      <c r="J42" s="4"/>
      <c r="K42" s="4"/>
      <c r="M42" s="4"/>
      <c r="O42" s="4"/>
      <c r="P42" s="244" t="s">
        <v>689</v>
      </c>
      <c r="U42" s="223"/>
      <c r="V42" s="142"/>
      <c r="W42" s="225"/>
      <c r="X42" s="142"/>
      <c r="Z42" s="142"/>
      <c r="AB42" s="142"/>
      <c r="AE42" s="15"/>
    </row>
    <row r="43" spans="1:31">
      <c r="A43" s="4"/>
      <c r="B43" s="15" t="s">
        <v>690</v>
      </c>
      <c r="C43" s="4"/>
      <c r="E43" s="36"/>
      <c r="H43" s="4"/>
      <c r="I43" s="6"/>
      <c r="J43" s="4"/>
      <c r="K43" s="4"/>
      <c r="M43" s="4"/>
      <c r="O43" s="4"/>
      <c r="P43" s="244" t="s">
        <v>690</v>
      </c>
      <c r="V43" s="142"/>
      <c r="W43" s="142"/>
      <c r="X43" s="142"/>
      <c r="Z43" s="142"/>
      <c r="AB43" s="142"/>
      <c r="AE43" s="15"/>
    </row>
    <row r="44" spans="1:31">
      <c r="A44" s="4"/>
      <c r="B44" s="15" t="s">
        <v>691</v>
      </c>
      <c r="C44" s="4"/>
      <c r="E44" s="36"/>
      <c r="H44" s="4"/>
      <c r="I44" s="6"/>
      <c r="J44" s="4"/>
      <c r="K44" s="4"/>
      <c r="M44" s="4"/>
      <c r="O44" s="4"/>
      <c r="P44" s="244" t="s">
        <v>691</v>
      </c>
      <c r="U44" s="142"/>
      <c r="V44" s="142"/>
      <c r="W44" s="142"/>
      <c r="X44" s="142"/>
      <c r="Z44" s="142"/>
      <c r="AB44" s="142"/>
      <c r="AE44" s="15"/>
    </row>
    <row r="45" spans="1:31">
      <c r="A45" s="4"/>
      <c r="B45" s="15" t="s">
        <v>692</v>
      </c>
      <c r="C45" s="4"/>
      <c r="E45" s="36"/>
      <c r="H45" s="4"/>
      <c r="I45" s="6"/>
      <c r="J45" s="4"/>
      <c r="K45" s="4"/>
      <c r="M45" s="4"/>
      <c r="O45" s="4"/>
      <c r="P45" s="244" t="s">
        <v>692</v>
      </c>
      <c r="V45" s="142"/>
      <c r="W45" s="142"/>
      <c r="X45" s="142"/>
      <c r="Y45" s="142"/>
      <c r="Z45" s="142"/>
      <c r="AA45" s="142"/>
      <c r="AB45" s="142"/>
      <c r="AC45" s="142"/>
      <c r="AE45" s="15"/>
    </row>
    <row r="46" spans="1:31">
      <c r="A46" s="4"/>
      <c r="B46" s="15" t="s">
        <v>693</v>
      </c>
      <c r="C46" s="4"/>
      <c r="E46" s="36"/>
      <c r="H46" s="4"/>
      <c r="I46" s="6"/>
      <c r="J46" s="4"/>
      <c r="K46" s="4"/>
      <c r="M46" s="4"/>
      <c r="O46" s="4"/>
      <c r="P46" s="244" t="s">
        <v>693</v>
      </c>
      <c r="V46" s="142"/>
      <c r="X46" s="142"/>
      <c r="Z46" s="142"/>
      <c r="AB46" s="142"/>
      <c r="AE46" s="15"/>
    </row>
    <row r="47" spans="1:31">
      <c r="A47" s="4"/>
      <c r="B47" s="15" t="s">
        <v>694</v>
      </c>
      <c r="C47" s="4"/>
      <c r="E47" s="36"/>
      <c r="H47" s="4"/>
      <c r="I47" s="6"/>
      <c r="J47" s="4"/>
      <c r="K47" s="4"/>
      <c r="M47" s="4"/>
      <c r="O47" s="4"/>
      <c r="P47" s="244" t="s">
        <v>694</v>
      </c>
      <c r="V47" s="142"/>
      <c r="X47" s="142"/>
      <c r="Z47" s="142"/>
      <c r="AB47" s="142"/>
      <c r="AE47" s="15"/>
    </row>
    <row r="48" spans="1:31">
      <c r="A48" s="4"/>
      <c r="B48" s="15" t="s">
        <v>695</v>
      </c>
      <c r="C48" s="4"/>
      <c r="E48" s="36"/>
      <c r="H48" s="4"/>
      <c r="I48" s="6"/>
      <c r="J48" s="4"/>
      <c r="K48" s="4"/>
      <c r="M48" s="4"/>
      <c r="O48" s="4"/>
      <c r="P48" s="244" t="s">
        <v>695</v>
      </c>
      <c r="U48" s="142"/>
      <c r="V48" s="142"/>
      <c r="W48" s="142"/>
      <c r="X48" s="142"/>
      <c r="Z48" s="142"/>
      <c r="AB48" s="142"/>
      <c r="AE48" s="15"/>
    </row>
    <row r="49" spans="1:31">
      <c r="A49" s="4"/>
      <c r="B49" s="15" t="s">
        <v>696</v>
      </c>
      <c r="C49" s="4"/>
      <c r="E49" s="36"/>
      <c r="H49" s="4"/>
      <c r="I49" s="6"/>
      <c r="J49" s="4"/>
      <c r="K49" s="4"/>
      <c r="M49" s="4"/>
      <c r="O49" s="4"/>
      <c r="P49" s="244" t="s">
        <v>696</v>
      </c>
      <c r="V49" s="142"/>
      <c r="W49" s="142"/>
      <c r="X49" s="142"/>
      <c r="Y49" s="142"/>
      <c r="Z49" s="142"/>
      <c r="AA49" s="142"/>
      <c r="AB49" s="142"/>
      <c r="AC49" s="142"/>
      <c r="AE49" s="15"/>
    </row>
    <row r="50" spans="1:31">
      <c r="A50" s="4"/>
      <c r="B50" s="15" t="s">
        <v>697</v>
      </c>
      <c r="C50" s="4"/>
      <c r="E50" s="36"/>
      <c r="H50" s="4"/>
      <c r="I50" s="6"/>
      <c r="J50" s="4"/>
      <c r="K50" s="4"/>
      <c r="M50" s="4"/>
      <c r="O50" s="4"/>
      <c r="P50" s="244" t="s">
        <v>697</v>
      </c>
      <c r="V50" s="142"/>
      <c r="X50" s="142"/>
      <c r="Z50" s="142"/>
      <c r="AB50" s="142"/>
      <c r="AE50" s="15"/>
    </row>
    <row r="51" spans="1:31">
      <c r="A51" s="4"/>
      <c r="B51" s="15" t="s">
        <v>698</v>
      </c>
      <c r="C51" s="4"/>
      <c r="E51" s="36"/>
      <c r="H51" s="4"/>
      <c r="I51" s="6"/>
      <c r="J51" s="4"/>
      <c r="K51" s="4"/>
      <c r="M51" s="4"/>
      <c r="O51" s="4"/>
      <c r="P51" s="244" t="s">
        <v>698</v>
      </c>
      <c r="V51" s="142"/>
      <c r="X51" s="142"/>
      <c r="Z51" s="142"/>
      <c r="AB51" s="142"/>
      <c r="AE51" s="15"/>
    </row>
    <row r="52" spans="1:31">
      <c r="A52" s="4"/>
      <c r="B52" s="15" t="s">
        <v>699</v>
      </c>
      <c r="C52" s="4"/>
      <c r="E52" s="36"/>
      <c r="H52" s="4"/>
      <c r="I52" s="6"/>
      <c r="J52" s="4"/>
      <c r="K52" s="4"/>
      <c r="M52" s="4"/>
      <c r="O52" s="4"/>
      <c r="P52" s="244" t="s">
        <v>699</v>
      </c>
      <c r="U52" s="142"/>
      <c r="V52" s="142"/>
      <c r="W52" s="142"/>
      <c r="X52" s="142"/>
      <c r="Z52" s="142"/>
      <c r="AB52" s="142"/>
      <c r="AE52" s="15"/>
    </row>
    <row r="53" spans="1:31">
      <c r="A53" s="4"/>
      <c r="B53" s="15" t="s">
        <v>700</v>
      </c>
      <c r="C53" s="4"/>
      <c r="E53" s="36"/>
      <c r="H53" s="4"/>
      <c r="I53" s="6"/>
      <c r="J53" s="4"/>
      <c r="K53" s="4"/>
      <c r="M53" s="4"/>
      <c r="O53" s="4"/>
      <c r="P53" s="244" t="s">
        <v>700</v>
      </c>
      <c r="X53" s="142"/>
      <c r="Z53" s="142"/>
      <c r="AB53" s="142"/>
      <c r="AE53" s="15"/>
    </row>
    <row r="54" spans="1:31">
      <c r="A54" s="4"/>
      <c r="B54" s="15" t="s">
        <v>701</v>
      </c>
      <c r="C54" s="4"/>
      <c r="E54" s="36"/>
      <c r="H54" s="4"/>
      <c r="I54" s="6"/>
      <c r="J54" s="4"/>
      <c r="K54" s="4"/>
      <c r="M54" s="4"/>
      <c r="O54" s="4"/>
      <c r="P54" s="244" t="s">
        <v>701</v>
      </c>
      <c r="X54" s="142"/>
      <c r="Z54" s="142"/>
      <c r="AB54" s="142"/>
      <c r="AE54" s="15"/>
    </row>
    <row r="55" spans="1:31">
      <c r="A55" s="4"/>
      <c r="B55" s="15" t="s">
        <v>702</v>
      </c>
      <c r="C55" s="4"/>
      <c r="E55" s="36"/>
      <c r="H55" s="4"/>
      <c r="I55" s="6"/>
      <c r="J55" s="4"/>
      <c r="K55" s="4"/>
      <c r="M55" s="4"/>
      <c r="O55" s="4"/>
      <c r="P55" s="244" t="s">
        <v>702</v>
      </c>
      <c r="X55" s="142"/>
      <c r="Z55" s="142"/>
      <c r="AB55" s="142"/>
      <c r="AE55" s="15"/>
    </row>
    <row r="56" spans="1:31">
      <c r="A56" s="4"/>
      <c r="B56" s="15" t="s">
        <v>703</v>
      </c>
      <c r="C56" s="4"/>
      <c r="E56" s="36"/>
      <c r="H56" s="4"/>
      <c r="I56" s="6"/>
      <c r="J56" s="4"/>
      <c r="K56" s="4"/>
      <c r="M56" s="4"/>
      <c r="O56" s="4"/>
      <c r="P56" s="244" t="s">
        <v>703</v>
      </c>
      <c r="X56" s="142"/>
      <c r="Z56" s="142"/>
      <c r="AB56" s="142"/>
      <c r="AE56" s="15"/>
    </row>
    <row r="57" spans="1:31">
      <c r="A57" s="4"/>
      <c r="B57" s="15" t="s">
        <v>704</v>
      </c>
      <c r="C57" s="4"/>
      <c r="E57" s="36"/>
      <c r="H57" s="4"/>
      <c r="I57" s="6"/>
      <c r="J57" s="4"/>
      <c r="K57" s="4"/>
      <c r="M57" s="4"/>
      <c r="O57" s="4"/>
      <c r="P57" s="244" t="s">
        <v>704</v>
      </c>
      <c r="X57" s="142"/>
      <c r="Z57" s="142"/>
      <c r="AB57" s="142"/>
      <c r="AE57" s="15"/>
    </row>
    <row r="58" spans="1:31">
      <c r="A58" s="4"/>
      <c r="B58" s="15" t="s">
        <v>705</v>
      </c>
      <c r="C58" s="4"/>
      <c r="E58" s="36"/>
      <c r="H58" s="4"/>
      <c r="I58" s="6"/>
      <c r="J58" s="4"/>
      <c r="K58" s="4"/>
      <c r="M58" s="4"/>
      <c r="O58" s="4"/>
      <c r="P58" s="244" t="s">
        <v>705</v>
      </c>
      <c r="X58" s="142"/>
      <c r="Z58" s="142"/>
      <c r="AB58" s="142"/>
      <c r="AE58" s="15"/>
    </row>
    <row r="59" spans="1:31">
      <c r="A59" s="4"/>
      <c r="B59" s="15" t="s">
        <v>706</v>
      </c>
      <c r="C59" s="4"/>
      <c r="E59" s="36"/>
      <c r="H59" s="4"/>
      <c r="I59" s="6"/>
      <c r="J59" s="4"/>
      <c r="K59" s="4"/>
      <c r="M59" s="4"/>
      <c r="O59" s="4"/>
      <c r="P59" s="244" t="s">
        <v>706</v>
      </c>
      <c r="X59" s="142"/>
      <c r="Z59" s="142"/>
      <c r="AB59" s="142"/>
      <c r="AE59" s="15"/>
    </row>
    <row r="60" spans="1:31">
      <c r="A60" s="4"/>
      <c r="B60" s="15" t="s">
        <v>707</v>
      </c>
      <c r="C60" s="4"/>
      <c r="E60" s="36"/>
      <c r="H60" s="4"/>
      <c r="I60" s="6"/>
      <c r="J60" s="4"/>
      <c r="K60" s="4"/>
      <c r="M60" s="4"/>
      <c r="O60" s="4"/>
      <c r="P60" s="244" t="s">
        <v>707</v>
      </c>
      <c r="X60" s="142"/>
      <c r="Z60" s="142"/>
      <c r="AB60" s="142"/>
      <c r="AE60" s="15"/>
    </row>
    <row r="61" spans="1:31">
      <c r="A61" s="4"/>
      <c r="B61" s="15" t="s">
        <v>708</v>
      </c>
      <c r="C61" s="4"/>
      <c r="E61" s="36"/>
      <c r="H61" s="4"/>
      <c r="I61" s="6"/>
      <c r="J61" s="4"/>
      <c r="K61" s="4"/>
      <c r="M61" s="4"/>
      <c r="O61" s="4"/>
      <c r="P61" s="244" t="s">
        <v>708</v>
      </c>
      <c r="U61" s="233"/>
      <c r="X61" s="142"/>
      <c r="Z61" s="142"/>
      <c r="AB61" s="142"/>
      <c r="AE61" s="15"/>
    </row>
    <row r="62" spans="1:31">
      <c r="A62" s="4"/>
      <c r="B62" s="15" t="s">
        <v>709</v>
      </c>
      <c r="C62" s="4"/>
      <c r="E62" s="36"/>
      <c r="H62" s="4"/>
      <c r="I62" s="6"/>
      <c r="J62" s="4"/>
      <c r="K62" s="4"/>
      <c r="M62" s="4"/>
      <c r="O62" s="4"/>
      <c r="P62" s="244" t="s">
        <v>709</v>
      </c>
      <c r="U62" s="233"/>
      <c r="X62" s="142"/>
      <c r="Z62" s="142"/>
      <c r="AB62" s="142"/>
      <c r="AE62" s="15"/>
    </row>
    <row r="63" spans="1:31">
      <c r="A63" s="4"/>
      <c r="B63" s="15" t="s">
        <v>710</v>
      </c>
      <c r="C63" s="4"/>
      <c r="E63" s="36"/>
      <c r="H63" s="4"/>
      <c r="I63" s="6"/>
      <c r="J63" s="4"/>
      <c r="K63" s="4"/>
      <c r="M63" s="4"/>
      <c r="O63" s="4"/>
      <c r="P63" s="244" t="s">
        <v>710</v>
      </c>
      <c r="U63" s="302"/>
      <c r="X63" s="142"/>
      <c r="Z63" s="142"/>
      <c r="AB63" s="142"/>
      <c r="AE63" s="15"/>
    </row>
    <row r="64" spans="1:31">
      <c r="A64" s="4"/>
      <c r="B64" s="15" t="s">
        <v>711</v>
      </c>
      <c r="C64" s="4"/>
      <c r="E64" s="36"/>
      <c r="H64" s="4"/>
      <c r="I64" s="6"/>
      <c r="J64" s="4"/>
      <c r="K64" s="4"/>
      <c r="M64" s="4"/>
      <c r="O64" s="4"/>
      <c r="P64" s="244" t="s">
        <v>711</v>
      </c>
      <c r="X64" s="142"/>
      <c r="Z64" s="142"/>
      <c r="AB64" s="142"/>
      <c r="AE64" s="15"/>
    </row>
    <row r="65" spans="1:31">
      <c r="A65" s="4"/>
      <c r="B65" s="15">
        <v>37</v>
      </c>
      <c r="C65" s="4"/>
      <c r="E65" s="36"/>
      <c r="H65" s="4"/>
      <c r="I65" s="6"/>
      <c r="J65" s="4"/>
      <c r="K65" s="4"/>
      <c r="M65" s="4"/>
      <c r="O65" s="4"/>
      <c r="P65" s="244">
        <v>37</v>
      </c>
      <c r="X65" s="142"/>
      <c r="Z65" s="142"/>
      <c r="AB65" s="142"/>
      <c r="AE65" s="15"/>
    </row>
    <row r="66" spans="1:31">
      <c r="A66" s="4"/>
      <c r="B66" s="15">
        <v>38</v>
      </c>
      <c r="C66" s="293"/>
      <c r="D66" s="294"/>
      <c r="E66" s="327"/>
      <c r="F66" s="294"/>
      <c r="G66" s="294"/>
      <c r="H66" s="293"/>
      <c r="I66" s="295"/>
      <c r="J66" s="293"/>
      <c r="K66" s="293"/>
      <c r="L66" s="294"/>
      <c r="M66" s="293"/>
      <c r="N66" s="294"/>
      <c r="O66" s="293"/>
      <c r="P66" s="244">
        <v>38</v>
      </c>
      <c r="X66" s="142"/>
      <c r="Z66" s="142"/>
      <c r="AB66" s="142"/>
      <c r="AE66" s="15"/>
    </row>
    <row r="67" spans="1:31">
      <c r="A67" s="4"/>
      <c r="B67" s="15">
        <v>39</v>
      </c>
      <c r="C67" s="4"/>
      <c r="E67" s="36"/>
      <c r="H67" s="4"/>
      <c r="I67" s="6"/>
      <c r="J67" s="4"/>
      <c r="K67" s="4"/>
      <c r="M67" s="4"/>
      <c r="O67" s="4"/>
      <c r="P67" s="244">
        <v>39</v>
      </c>
      <c r="X67" s="142"/>
      <c r="Z67" s="142"/>
      <c r="AB67" s="142"/>
      <c r="AE67" s="15"/>
    </row>
    <row r="68" spans="1:31">
      <c r="A68" s="7"/>
      <c r="B68" s="8"/>
      <c r="C68" s="7"/>
      <c r="D68" s="8"/>
      <c r="E68" s="285"/>
      <c r="F68" s="8"/>
      <c r="G68" s="8"/>
      <c r="H68" s="7"/>
      <c r="I68" s="9"/>
      <c r="J68" s="7"/>
      <c r="K68" s="7"/>
      <c r="L68" s="8"/>
      <c r="M68" s="7"/>
      <c r="N68" s="8"/>
      <c r="O68" s="7"/>
      <c r="P68" s="9"/>
      <c r="X68" s="142"/>
      <c r="Z68" s="142"/>
      <c r="AB68" s="142"/>
      <c r="AE68" s="15"/>
    </row>
    <row r="69" spans="1:31">
      <c r="A69" s="4"/>
      <c r="B69" s="15">
        <v>40</v>
      </c>
      <c r="C69" s="4"/>
      <c r="E69" s="36"/>
      <c r="H69" s="4"/>
      <c r="I69" s="6"/>
      <c r="J69" s="4"/>
      <c r="K69" s="243"/>
      <c r="L69" s="304"/>
      <c r="M69" s="243"/>
      <c r="N69" s="304"/>
      <c r="O69" s="4"/>
      <c r="P69" s="244">
        <v>40</v>
      </c>
      <c r="X69" s="142"/>
      <c r="Z69" s="142"/>
      <c r="AB69" s="142"/>
      <c r="AE69" s="15"/>
    </row>
    <row r="70" spans="1:31">
      <c r="A70" s="7"/>
      <c r="B70" s="8"/>
      <c r="C70" s="7"/>
      <c r="D70" s="8" t="s">
        <v>1571</v>
      </c>
      <c r="E70" s="285"/>
      <c r="F70" s="8"/>
      <c r="G70" s="8"/>
      <c r="H70" s="7"/>
      <c r="I70" s="9"/>
      <c r="J70" s="7"/>
      <c r="K70" s="253"/>
      <c r="L70" s="214"/>
      <c r="M70" s="253"/>
      <c r="N70" s="214"/>
      <c r="O70" s="7"/>
      <c r="P70" s="9"/>
      <c r="X70" s="142"/>
      <c r="Z70" s="142"/>
      <c r="AB70" s="142"/>
      <c r="AE70" s="15"/>
    </row>
    <row r="71" spans="1:31">
      <c r="X71" s="142"/>
      <c r="Z71" s="142"/>
      <c r="AB71" s="142"/>
      <c r="AE71" s="15"/>
    </row>
    <row r="72" spans="1:31">
      <c r="X72" s="142"/>
      <c r="Z72" s="142"/>
      <c r="AB72" s="142"/>
      <c r="AE72" s="15"/>
    </row>
    <row r="73" spans="1:31">
      <c r="I73" s="24"/>
      <c r="N73" s="15" t="s">
        <v>2349</v>
      </c>
      <c r="X73" s="142"/>
      <c r="Z73" s="142"/>
      <c r="AB73" s="142"/>
      <c r="AE73" s="15"/>
    </row>
    <row r="74" spans="1:31">
      <c r="N74" s="17"/>
      <c r="X74" s="142"/>
      <c r="Z74" s="142"/>
      <c r="AB74" s="142"/>
      <c r="AE74" s="15"/>
    </row>
    <row r="75" spans="1:31">
      <c r="X75" s="142"/>
      <c r="Z75" s="142"/>
      <c r="AB75" s="142"/>
      <c r="AE75" s="15"/>
    </row>
    <row r="76" spans="1:31">
      <c r="X76" s="142"/>
      <c r="Z76" s="142"/>
      <c r="AB76" s="142"/>
      <c r="AE76" s="15"/>
    </row>
    <row r="77" spans="1:31">
      <c r="S77" s="150"/>
      <c r="T77" s="150"/>
      <c r="U77" s="150"/>
      <c r="V77" s="150"/>
      <c r="X77" s="142"/>
      <c r="Z77" s="142"/>
      <c r="AB77" s="142"/>
    </row>
    <row r="78" spans="1:31">
      <c r="S78" s="150"/>
      <c r="T78" s="150"/>
      <c r="U78" s="150"/>
      <c r="V78" s="150"/>
      <c r="W78" s="142"/>
      <c r="X78" s="142"/>
      <c r="Z78" s="142"/>
      <c r="AB78" s="135"/>
      <c r="AC78" s="135"/>
      <c r="AE78" s="15"/>
    </row>
    <row r="79" spans="1:31">
      <c r="S79" s="150"/>
      <c r="T79" s="150"/>
      <c r="U79" s="150"/>
      <c r="V79" s="150"/>
      <c r="X79" s="142"/>
      <c r="Z79" s="142"/>
      <c r="AB79" s="135"/>
      <c r="AC79" s="135"/>
    </row>
    <row r="80" spans="1:31">
      <c r="S80" s="150"/>
      <c r="T80" s="150"/>
      <c r="U80" s="150"/>
      <c r="V80" s="150"/>
    </row>
    <row r="81" spans="4:25">
      <c r="Y81" s="24"/>
    </row>
    <row r="83" spans="4:25" ht="15.75">
      <c r="D83" s="234"/>
    </row>
    <row r="88" spans="4:25">
      <c r="W88" s="142"/>
    </row>
    <row r="166" spans="18:18">
      <c r="R166" t="s">
        <v>492</v>
      </c>
    </row>
  </sheetData>
  <customSheetViews>
    <customSheetView guid="{3336704C-C86D-41A0-9B04-03A25221C3F1}" scale="87" colorId="22" showPageBreaks="1" printArea="1" showRuler="0">
      <selection activeCell="N7" sqref="N7"/>
      <pageMargins left="0.5" right="0.5" top="0.5" bottom="0.55000000000000004" header="0.5" footer="0.5"/>
      <pageSetup scale="60" fitToWidth="2" orientation="portrait" r:id="rId1"/>
      <headerFooter alignWithMargins="0"/>
    </customSheetView>
    <customSheetView guid="{186A0260-DB8C-42F6-ADCE-9C35D9933D5B}" scale="87" colorId="22" showRuler="0">
      <selection activeCell="E10" sqref="E10"/>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selection activeCell="I31" sqref="I31"/>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K62">
      <selection activeCell="Q74" sqref="A1:Q74"/>
      <pageMargins left="0.5" right="0.5" top="0.5" bottom="0.55000000000000004" header="0.5" footer="0.5"/>
      <pageSetup scale="60" fitToWidth="2" orientation="portrait" r:id="rId4"/>
      <headerFooter alignWithMargins="0"/>
    </customSheetView>
    <customSheetView guid="{56D44596-4A75-4B45-B852-2389F2F06E07}" scale="87" colorId="22" showRuler="0" topLeftCell="K62">
      <selection activeCell="Q74" sqref="A1:Q74"/>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topLeftCell="J1">
      <selection activeCell="N7" sqref="N7"/>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ransitionEvaluation="1" transitionEntry="1"/>
  <dimension ref="A3:AE166"/>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4"/>
      <c r="F9" t="s">
        <v>1198</v>
      </c>
      <c r="P9" s="6"/>
    </row>
    <row r="10" spans="1:27">
      <c r="A10" s="7"/>
      <c r="B10" s="8"/>
      <c r="C10" s="8"/>
      <c r="D10" s="8"/>
      <c r="E10" s="8"/>
      <c r="F10" s="8"/>
      <c r="G10" s="8"/>
      <c r="H10" s="8"/>
      <c r="I10" s="8"/>
      <c r="J10" s="8"/>
      <c r="K10" s="8"/>
      <c r="L10" s="8"/>
      <c r="M10" s="8"/>
      <c r="N10" s="8"/>
      <c r="O10" s="8"/>
      <c r="P10" s="9"/>
    </row>
    <row r="11" spans="1:27">
      <c r="A11" s="1"/>
      <c r="P11" s="6"/>
    </row>
    <row r="12" spans="1:27">
      <c r="A12" s="284" t="s">
        <v>1199</v>
      </c>
      <c r="J12" t="s">
        <v>1200</v>
      </c>
      <c r="P12" s="6"/>
      <c r="AA12" s="142"/>
    </row>
    <row r="13" spans="1:27">
      <c r="A13" s="4" t="s">
        <v>1201</v>
      </c>
      <c r="J13" t="s">
        <v>1202</v>
      </c>
      <c r="P13" s="6"/>
    </row>
    <row r="14" spans="1:27">
      <c r="A14" s="4" t="s">
        <v>1203</v>
      </c>
      <c r="J14" t="s">
        <v>1204</v>
      </c>
      <c r="P14" s="6"/>
    </row>
    <row r="15" spans="1:27">
      <c r="A15" s="4" t="s">
        <v>1205</v>
      </c>
      <c r="J15" s="17" t="s">
        <v>1206</v>
      </c>
      <c r="P15" s="6"/>
    </row>
    <row r="16" spans="1:27">
      <c r="A16" s="4" t="s">
        <v>1207</v>
      </c>
      <c r="J16" s="17" t="s">
        <v>1208</v>
      </c>
      <c r="P16" s="6"/>
    </row>
    <row r="17" spans="1:31">
      <c r="A17" s="4" t="s">
        <v>1209</v>
      </c>
      <c r="J17" s="17" t="s">
        <v>1210</v>
      </c>
      <c r="P17" s="6"/>
    </row>
    <row r="18" spans="1:31">
      <c r="A18" s="4" t="s">
        <v>1211</v>
      </c>
      <c r="P18" s="6"/>
    </row>
    <row r="19" spans="1:31">
      <c r="A19" s="4" t="s">
        <v>1212</v>
      </c>
      <c r="J19" t="s">
        <v>1213</v>
      </c>
      <c r="P19" s="6"/>
    </row>
    <row r="20" spans="1:31">
      <c r="A20" s="7"/>
      <c r="B20" s="8"/>
      <c r="C20" s="8"/>
      <c r="D20" s="8"/>
      <c r="E20" s="8"/>
      <c r="F20" s="8"/>
      <c r="G20" s="8"/>
      <c r="H20" s="8"/>
      <c r="I20" s="8"/>
      <c r="J20" s="8"/>
      <c r="K20" s="8"/>
      <c r="L20" s="8"/>
      <c r="M20" s="8"/>
      <c r="N20" s="8"/>
      <c r="O20" s="8"/>
      <c r="P20" s="9"/>
    </row>
    <row r="21" spans="1:31">
      <c r="A21" s="4"/>
      <c r="C21" s="4"/>
      <c r="I21" s="2"/>
      <c r="J21" s="2"/>
      <c r="K21" s="2"/>
      <c r="L21" s="3"/>
      <c r="M21" s="1"/>
      <c r="O21" s="1"/>
      <c r="P21" s="6"/>
      <c r="U21" s="142"/>
      <c r="V21" s="142"/>
      <c r="W21" s="142"/>
      <c r="X21" s="142"/>
      <c r="Z21" s="142"/>
      <c r="AB21" s="142"/>
    </row>
    <row r="22" spans="1:31">
      <c r="A22" s="4"/>
      <c r="C22" s="4"/>
      <c r="K22" s="31"/>
      <c r="L22" s="33"/>
      <c r="M22" s="30"/>
      <c r="N22" s="31"/>
      <c r="O22" s="4"/>
      <c r="P22" s="34"/>
      <c r="V22" s="142"/>
      <c r="W22" s="142"/>
      <c r="X22" s="142"/>
      <c r="Z22" s="142"/>
      <c r="AB22" s="142"/>
    </row>
    <row r="23" spans="1:31">
      <c r="A23" s="4"/>
      <c r="C23" s="4"/>
      <c r="K23" s="24"/>
      <c r="L23" s="6"/>
      <c r="M23" s="30"/>
      <c r="N23" s="31"/>
      <c r="O23" s="4"/>
      <c r="P23" s="34"/>
      <c r="V23" s="142"/>
      <c r="X23" s="142"/>
      <c r="Z23" s="142"/>
      <c r="AB23" s="142"/>
    </row>
    <row r="24" spans="1:31">
      <c r="A24" s="4"/>
      <c r="C24" s="4"/>
      <c r="I24" s="24"/>
      <c r="J24" s="24"/>
      <c r="L24" s="34"/>
      <c r="M24" s="4"/>
      <c r="N24" s="24"/>
      <c r="O24" s="4"/>
      <c r="P24" s="34" t="s">
        <v>1687</v>
      </c>
      <c r="V24" s="142"/>
      <c r="X24" s="142"/>
      <c r="Z24" s="142"/>
      <c r="AB24" s="142"/>
    </row>
    <row r="25" spans="1:31">
      <c r="A25" s="4"/>
      <c r="B25" s="24" t="s">
        <v>752</v>
      </c>
      <c r="C25" s="4"/>
      <c r="E25" s="31" t="s">
        <v>1167</v>
      </c>
      <c r="F25" s="31"/>
      <c r="I25" s="24"/>
      <c r="J25" s="24"/>
      <c r="L25" s="34"/>
      <c r="M25" s="4"/>
      <c r="N25" s="24" t="s">
        <v>1214</v>
      </c>
      <c r="O25" s="4"/>
      <c r="P25" s="209" t="s">
        <v>1215</v>
      </c>
      <c r="V25" s="142"/>
      <c r="X25" s="142"/>
      <c r="Z25" s="142"/>
      <c r="AB25" s="142"/>
    </row>
    <row r="26" spans="1:31">
      <c r="A26" s="4"/>
      <c r="B26" t="s">
        <v>753</v>
      </c>
      <c r="C26" s="4"/>
      <c r="D26" s="17"/>
      <c r="E26" s="31"/>
      <c r="F26" s="17" t="s">
        <v>739</v>
      </c>
      <c r="I26" s="24"/>
      <c r="J26" s="24"/>
      <c r="L26" s="34"/>
      <c r="M26" s="4"/>
      <c r="N26" s="208" t="s">
        <v>2508</v>
      </c>
      <c r="O26" s="4"/>
      <c r="P26" s="209" t="s">
        <v>675</v>
      </c>
      <c r="U26" s="142"/>
      <c r="V26" s="142"/>
      <c r="W26" s="142"/>
      <c r="X26" s="142"/>
      <c r="Z26" s="142"/>
      <c r="AB26" s="142"/>
    </row>
    <row r="27" spans="1:31">
      <c r="A27" s="4"/>
      <c r="C27" s="4"/>
      <c r="F27" s="521"/>
      <c r="I27" s="24"/>
      <c r="J27" s="24"/>
      <c r="L27" s="34"/>
      <c r="M27" s="4"/>
      <c r="O27" s="4"/>
      <c r="P27" s="6"/>
    </row>
    <row r="28" spans="1:31">
      <c r="A28" s="7"/>
      <c r="B28" s="8"/>
      <c r="C28" s="7"/>
      <c r="D28" s="8"/>
      <c r="E28" s="8"/>
      <c r="F28" s="8"/>
      <c r="G28" s="8"/>
      <c r="H28" s="8"/>
      <c r="I28" s="8"/>
      <c r="J28" s="8"/>
      <c r="K28" s="8"/>
      <c r="L28" s="9"/>
      <c r="M28" s="7"/>
      <c r="N28" s="8"/>
      <c r="O28" s="7"/>
      <c r="P28" s="9"/>
      <c r="X28" s="142"/>
      <c r="AB28" s="142"/>
    </row>
    <row r="29" spans="1:31">
      <c r="A29" s="4"/>
      <c r="B29" s="15" t="s">
        <v>676</v>
      </c>
      <c r="C29" s="4"/>
      <c r="L29" s="6"/>
      <c r="M29" s="4"/>
      <c r="O29" s="4"/>
      <c r="P29" s="6"/>
      <c r="U29" s="31"/>
      <c r="V29" s="213"/>
      <c r="W29" s="31"/>
      <c r="X29" s="142"/>
      <c r="Y29" s="31"/>
      <c r="Z29" s="213"/>
      <c r="AA29" s="31"/>
      <c r="AB29" s="142"/>
    </row>
    <row r="30" spans="1:31">
      <c r="A30" s="4"/>
      <c r="B30" s="15" t="s">
        <v>677</v>
      </c>
      <c r="C30" s="4"/>
      <c r="L30" s="34"/>
      <c r="M30" s="4"/>
      <c r="N30" s="24"/>
      <c r="O30" s="4"/>
      <c r="P30" s="206"/>
      <c r="U30" s="142"/>
      <c r="V30" s="142"/>
      <c r="W30" s="142"/>
      <c r="X30" s="142"/>
      <c r="AB30" s="142"/>
      <c r="AC30" s="24"/>
    </row>
    <row r="31" spans="1:31">
      <c r="A31" s="4"/>
      <c r="B31" s="15" t="s">
        <v>678</v>
      </c>
      <c r="C31" s="4"/>
      <c r="L31" s="34"/>
      <c r="M31" s="4"/>
      <c r="N31" s="24"/>
      <c r="O31" s="4"/>
      <c r="P31" s="206"/>
      <c r="U31" s="142"/>
      <c r="V31" s="142"/>
      <c r="W31" s="142"/>
      <c r="X31" s="142"/>
      <c r="Z31" s="142"/>
      <c r="AB31" s="142"/>
      <c r="AC31" s="24"/>
    </row>
    <row r="32" spans="1:31">
      <c r="A32" s="4"/>
      <c r="B32" s="15" t="s">
        <v>679</v>
      </c>
      <c r="C32" s="4"/>
      <c r="L32" s="209"/>
      <c r="M32" s="4"/>
      <c r="N32" s="24"/>
      <c r="O32" s="4"/>
      <c r="P32" s="206"/>
      <c r="V32" s="142"/>
      <c r="W32" s="142"/>
      <c r="X32" s="142"/>
      <c r="Y32" s="24"/>
      <c r="Z32" s="142"/>
      <c r="AB32" s="142"/>
      <c r="AC32" s="24"/>
      <c r="AE32" s="24"/>
    </row>
    <row r="33" spans="1:31">
      <c r="A33" s="4"/>
      <c r="B33" s="15" t="s">
        <v>680</v>
      </c>
      <c r="C33" s="4"/>
      <c r="L33" s="34"/>
      <c r="M33" s="4"/>
      <c r="N33" s="24"/>
      <c r="O33" s="4"/>
      <c r="P33" s="300"/>
      <c r="U33" s="222"/>
      <c r="V33" s="142"/>
      <c r="W33" s="222"/>
      <c r="X33" s="142"/>
      <c r="Y33" s="222"/>
      <c r="Z33" s="142"/>
      <c r="AA33" s="24"/>
      <c r="AB33" s="142"/>
      <c r="AC33" s="222"/>
    </row>
    <row r="34" spans="1:31">
      <c r="A34" s="4"/>
      <c r="B34" s="15" t="s">
        <v>681</v>
      </c>
      <c r="C34" s="4"/>
      <c r="L34" s="6"/>
      <c r="M34" s="4"/>
      <c r="O34" s="4"/>
      <c r="P34" s="300"/>
      <c r="U34" s="222"/>
      <c r="V34" s="142"/>
      <c r="W34" s="142"/>
      <c r="X34" s="142"/>
      <c r="Y34" s="222"/>
      <c r="Z34" s="142"/>
      <c r="AA34" s="222"/>
      <c r="AB34" s="142"/>
      <c r="AC34" s="222"/>
    </row>
    <row r="35" spans="1:31">
      <c r="A35" s="4"/>
      <c r="B35" s="15" t="s">
        <v>682</v>
      </c>
      <c r="C35" s="4"/>
      <c r="L35" s="6"/>
      <c r="M35" s="4"/>
      <c r="O35" s="4"/>
      <c r="P35" s="300"/>
      <c r="U35" s="142"/>
      <c r="V35" s="142"/>
      <c r="W35" s="142"/>
      <c r="X35" s="142"/>
      <c r="Y35" s="142"/>
      <c r="Z35" s="142"/>
      <c r="AA35" s="142"/>
      <c r="AB35" s="142"/>
      <c r="AC35" s="142"/>
    </row>
    <row r="36" spans="1:31">
      <c r="A36" s="4"/>
      <c r="B36" s="15" t="s">
        <v>683</v>
      </c>
      <c r="C36" s="4"/>
      <c r="L36" s="6"/>
      <c r="M36" s="4"/>
      <c r="O36" s="4"/>
      <c r="P36" s="301"/>
      <c r="U36" s="222"/>
      <c r="V36" s="142"/>
      <c r="W36" s="222"/>
      <c r="X36" s="142"/>
      <c r="Y36" s="24"/>
      <c r="Z36" s="142"/>
      <c r="AA36" s="24"/>
      <c r="AB36" s="142"/>
      <c r="AC36" s="24"/>
    </row>
    <row r="37" spans="1:31">
      <c r="A37" s="4"/>
      <c r="B37" s="15" t="s">
        <v>684</v>
      </c>
      <c r="C37" s="4"/>
      <c r="L37" s="6"/>
      <c r="M37" s="4"/>
      <c r="O37" s="4"/>
      <c r="P37" s="301"/>
      <c r="V37" s="142"/>
      <c r="X37" s="142"/>
      <c r="Z37" s="142"/>
      <c r="AB37" s="142"/>
    </row>
    <row r="38" spans="1:31">
      <c r="A38" s="4"/>
      <c r="B38" s="15" t="s">
        <v>685</v>
      </c>
      <c r="C38" s="4"/>
      <c r="L38" s="6"/>
      <c r="M38" s="4"/>
      <c r="O38" s="4"/>
      <c r="P38" s="301"/>
      <c r="V38" s="142"/>
      <c r="X38" s="142"/>
      <c r="Y38" s="142"/>
      <c r="Z38" s="142"/>
      <c r="AA38" s="142"/>
      <c r="AB38" s="142"/>
      <c r="AC38" s="142"/>
      <c r="AE38" s="15"/>
    </row>
    <row r="39" spans="1:31">
      <c r="A39" s="4"/>
      <c r="B39" s="15" t="s">
        <v>686</v>
      </c>
      <c r="C39" s="4"/>
      <c r="L39" s="6"/>
      <c r="M39" s="4"/>
      <c r="O39" s="4"/>
      <c r="P39" s="301"/>
      <c r="U39" s="223"/>
      <c r="V39" s="142"/>
      <c r="W39" s="224"/>
      <c r="X39" s="142"/>
      <c r="Y39" s="225"/>
      <c r="Z39" s="142"/>
      <c r="AB39" s="142"/>
      <c r="AE39" s="15"/>
    </row>
    <row r="40" spans="1:31">
      <c r="A40" s="4"/>
      <c r="B40" s="15" t="s">
        <v>687</v>
      </c>
      <c r="C40" s="4"/>
      <c r="L40" s="6"/>
      <c r="M40" s="4"/>
      <c r="O40" s="4"/>
      <c r="P40" s="301"/>
      <c r="U40" s="223"/>
      <c r="V40" s="142"/>
      <c r="W40" s="224"/>
      <c r="X40" s="142"/>
      <c r="Z40" s="142"/>
      <c r="AB40" s="142"/>
      <c r="AE40" s="15"/>
    </row>
    <row r="41" spans="1:31">
      <c r="A41" s="4"/>
      <c r="B41" s="15" t="s">
        <v>688</v>
      </c>
      <c r="C41" s="4"/>
      <c r="L41" s="6"/>
      <c r="M41" s="4"/>
      <c r="O41" s="4"/>
      <c r="P41" s="301"/>
      <c r="U41" s="223"/>
      <c r="V41" s="142"/>
      <c r="W41" s="226"/>
      <c r="X41" s="142"/>
      <c r="Y41" s="142"/>
      <c r="Z41" s="142"/>
      <c r="AA41" s="142"/>
      <c r="AB41" s="142"/>
      <c r="AC41" s="142"/>
      <c r="AE41" s="15"/>
    </row>
    <row r="42" spans="1:31">
      <c r="A42" s="4"/>
      <c r="B42" s="15" t="s">
        <v>689</v>
      </c>
      <c r="C42" s="4"/>
      <c r="L42" s="6"/>
      <c r="M42" s="4"/>
      <c r="O42" s="4"/>
      <c r="P42" s="301"/>
      <c r="U42" s="223"/>
      <c r="V42" s="142"/>
      <c r="W42" s="225"/>
      <c r="X42" s="142"/>
      <c r="Z42" s="142"/>
      <c r="AB42" s="142"/>
      <c r="AE42" s="15"/>
    </row>
    <row r="43" spans="1:31">
      <c r="A43" s="4"/>
      <c r="B43" s="15" t="s">
        <v>690</v>
      </c>
      <c r="C43" s="4"/>
      <c r="L43" s="6"/>
      <c r="M43" s="4"/>
      <c r="O43" s="4"/>
      <c r="P43" s="301"/>
      <c r="V43" s="142"/>
      <c r="W43" s="142"/>
      <c r="X43" s="142"/>
      <c r="Z43" s="142"/>
      <c r="AB43" s="142"/>
      <c r="AE43" s="15"/>
    </row>
    <row r="44" spans="1:31">
      <c r="A44" s="4"/>
      <c r="B44" s="15" t="s">
        <v>691</v>
      </c>
      <c r="C44" s="4"/>
      <c r="L44" s="6"/>
      <c r="M44" s="4"/>
      <c r="O44" s="4"/>
      <c r="P44" s="301"/>
      <c r="U44" s="142"/>
      <c r="V44" s="142"/>
      <c r="W44" s="142"/>
      <c r="X44" s="142"/>
      <c r="Z44" s="142"/>
      <c r="AB44" s="142"/>
      <c r="AE44" s="15"/>
    </row>
    <row r="45" spans="1:31">
      <c r="A45" s="4"/>
      <c r="B45" s="15" t="s">
        <v>692</v>
      </c>
      <c r="C45" s="4"/>
      <c r="L45" s="6"/>
      <c r="M45" s="4"/>
      <c r="O45" s="4"/>
      <c r="P45" s="301"/>
      <c r="V45" s="142"/>
      <c r="W45" s="142"/>
      <c r="X45" s="142"/>
      <c r="Y45" s="142"/>
      <c r="Z45" s="142"/>
      <c r="AA45" s="142"/>
      <c r="AB45" s="142"/>
      <c r="AC45" s="142"/>
      <c r="AE45" s="15"/>
    </row>
    <row r="46" spans="1:31">
      <c r="A46" s="4"/>
      <c r="B46" s="15" t="s">
        <v>693</v>
      </c>
      <c r="C46" s="4"/>
      <c r="L46" s="6"/>
      <c r="M46" s="4"/>
      <c r="O46" s="4"/>
      <c r="P46" s="301"/>
      <c r="V46" s="142"/>
      <c r="X46" s="142"/>
      <c r="Z46" s="142"/>
      <c r="AB46" s="142"/>
      <c r="AE46" s="15"/>
    </row>
    <row r="47" spans="1:31">
      <c r="A47" s="4"/>
      <c r="B47" s="15" t="s">
        <v>694</v>
      </c>
      <c r="C47" s="4"/>
      <c r="L47" s="6"/>
      <c r="M47" s="4"/>
      <c r="O47" s="4"/>
      <c r="P47" s="301"/>
      <c r="V47" s="142"/>
      <c r="X47" s="142"/>
      <c r="Z47" s="142"/>
      <c r="AB47" s="142"/>
      <c r="AE47" s="15"/>
    </row>
    <row r="48" spans="1:31">
      <c r="A48" s="4"/>
      <c r="B48" s="15" t="s">
        <v>695</v>
      </c>
      <c r="C48" s="4"/>
      <c r="L48" s="6"/>
      <c r="M48" s="4"/>
      <c r="O48" s="4"/>
      <c r="P48" s="301"/>
      <c r="U48" s="142"/>
      <c r="V48" s="142"/>
      <c r="W48" s="142"/>
      <c r="X48" s="142"/>
      <c r="Z48" s="142"/>
      <c r="AB48" s="142"/>
      <c r="AE48" s="15"/>
    </row>
    <row r="49" spans="1:31">
      <c r="A49" s="4"/>
      <c r="B49" s="15" t="s">
        <v>696</v>
      </c>
      <c r="C49" s="4"/>
      <c r="L49" s="6"/>
      <c r="M49" s="4"/>
      <c r="O49" s="4"/>
      <c r="P49" s="301"/>
      <c r="V49" s="142"/>
      <c r="W49" s="142"/>
      <c r="X49" s="142"/>
      <c r="Y49" s="142"/>
      <c r="Z49" s="142"/>
      <c r="AA49" s="142"/>
      <c r="AB49" s="142"/>
      <c r="AC49" s="142"/>
      <c r="AE49" s="15"/>
    </row>
    <row r="50" spans="1:31">
      <c r="A50" s="4"/>
      <c r="B50" s="15" t="s">
        <v>697</v>
      </c>
      <c r="C50" s="4"/>
      <c r="L50" s="6"/>
      <c r="M50" s="4"/>
      <c r="O50" s="4"/>
      <c r="P50" s="301"/>
      <c r="V50" s="142"/>
      <c r="X50" s="142"/>
      <c r="Z50" s="142"/>
      <c r="AB50" s="142"/>
      <c r="AE50" s="15"/>
    </row>
    <row r="51" spans="1:31">
      <c r="A51" s="4"/>
      <c r="B51" s="15" t="s">
        <v>698</v>
      </c>
      <c r="C51" s="4"/>
      <c r="L51" s="6"/>
      <c r="M51" s="4"/>
      <c r="O51" s="4"/>
      <c r="P51" s="301"/>
      <c r="V51" s="142"/>
      <c r="X51" s="142"/>
      <c r="Z51" s="142"/>
      <c r="AB51" s="142"/>
      <c r="AE51" s="15"/>
    </row>
    <row r="52" spans="1:31">
      <c r="A52" s="4"/>
      <c r="B52" s="15" t="s">
        <v>699</v>
      </c>
      <c r="C52" s="4"/>
      <c r="L52" s="6"/>
      <c r="M52" s="4"/>
      <c r="O52" s="4"/>
      <c r="P52" s="301"/>
      <c r="U52" s="142"/>
      <c r="V52" s="142"/>
      <c r="W52" s="142"/>
      <c r="X52" s="142"/>
      <c r="Z52" s="142"/>
      <c r="AB52" s="142"/>
      <c r="AE52" s="15"/>
    </row>
    <row r="53" spans="1:31">
      <c r="A53" s="4"/>
      <c r="B53" s="15" t="s">
        <v>700</v>
      </c>
      <c r="C53" s="4"/>
      <c r="L53" s="6"/>
      <c r="M53" s="4"/>
      <c r="O53" s="4"/>
      <c r="P53" s="301"/>
      <c r="X53" s="142"/>
      <c r="Z53" s="142"/>
      <c r="AB53" s="142"/>
      <c r="AE53" s="15"/>
    </row>
    <row r="54" spans="1:31">
      <c r="A54" s="4"/>
      <c r="B54" s="15" t="s">
        <v>701</v>
      </c>
      <c r="C54" s="4"/>
      <c r="L54" s="6"/>
      <c r="M54" s="4"/>
      <c r="O54" s="4"/>
      <c r="P54" s="301"/>
      <c r="X54" s="142"/>
      <c r="Z54" s="142"/>
      <c r="AB54" s="142"/>
      <c r="AE54" s="15"/>
    </row>
    <row r="55" spans="1:31">
      <c r="A55" s="4"/>
      <c r="B55" s="15" t="s">
        <v>702</v>
      </c>
      <c r="C55" s="4"/>
      <c r="L55" s="6"/>
      <c r="M55" s="4"/>
      <c r="O55" s="4"/>
      <c r="P55" s="301"/>
      <c r="X55" s="142"/>
      <c r="Z55" s="142"/>
      <c r="AB55" s="142"/>
      <c r="AE55" s="15"/>
    </row>
    <row r="56" spans="1:31">
      <c r="A56" s="4"/>
      <c r="B56" s="15" t="s">
        <v>703</v>
      </c>
      <c r="C56" s="4"/>
      <c r="L56" s="6"/>
      <c r="M56" s="4"/>
      <c r="O56" s="4"/>
      <c r="P56" s="301"/>
      <c r="X56" s="142"/>
      <c r="Z56" s="142"/>
      <c r="AB56" s="142"/>
      <c r="AE56" s="15"/>
    </row>
    <row r="57" spans="1:31">
      <c r="A57" s="4"/>
      <c r="B57" s="15" t="s">
        <v>704</v>
      </c>
      <c r="C57" s="4"/>
      <c r="L57" s="6"/>
      <c r="M57" s="4"/>
      <c r="O57" s="4"/>
      <c r="P57" s="301"/>
      <c r="X57" s="142"/>
      <c r="Z57" s="142"/>
      <c r="AB57" s="142"/>
      <c r="AE57" s="15"/>
    </row>
    <row r="58" spans="1:31">
      <c r="A58" s="4"/>
      <c r="B58" s="15" t="s">
        <v>705</v>
      </c>
      <c r="C58" s="4"/>
      <c r="L58" s="6"/>
      <c r="M58" s="4"/>
      <c r="O58" s="4"/>
      <c r="P58" s="301"/>
      <c r="X58" s="142"/>
      <c r="Z58" s="142"/>
      <c r="AB58" s="142"/>
      <c r="AE58" s="15"/>
    </row>
    <row r="59" spans="1:31">
      <c r="A59" s="4"/>
      <c r="B59" s="15" t="s">
        <v>706</v>
      </c>
      <c r="C59" s="4"/>
      <c r="L59" s="6"/>
      <c r="M59" s="4"/>
      <c r="O59" s="4"/>
      <c r="P59" s="301"/>
      <c r="X59" s="142"/>
      <c r="Z59" s="142"/>
      <c r="AB59" s="142"/>
      <c r="AE59" s="15"/>
    </row>
    <row r="60" spans="1:31">
      <c r="A60" s="4"/>
      <c r="B60" s="15" t="s">
        <v>707</v>
      </c>
      <c r="C60" s="4"/>
      <c r="L60" s="6"/>
      <c r="M60" s="4"/>
      <c r="O60" s="4"/>
      <c r="P60" s="301"/>
      <c r="X60" s="142"/>
      <c r="Z60" s="142"/>
      <c r="AB60" s="142"/>
      <c r="AE60" s="15"/>
    </row>
    <row r="61" spans="1:31">
      <c r="A61" s="4"/>
      <c r="B61" s="15" t="s">
        <v>708</v>
      </c>
      <c r="C61" s="4"/>
      <c r="L61" s="6"/>
      <c r="M61" s="4"/>
      <c r="O61" s="4"/>
      <c r="P61" s="301"/>
      <c r="U61" s="233"/>
      <c r="X61" s="142"/>
      <c r="Z61" s="142"/>
      <c r="AB61" s="142"/>
      <c r="AE61" s="15"/>
    </row>
    <row r="62" spans="1:31">
      <c r="A62" s="4"/>
      <c r="B62" s="15" t="s">
        <v>709</v>
      </c>
      <c r="C62" s="4"/>
      <c r="L62" s="6"/>
      <c r="M62" s="4"/>
      <c r="O62" s="4"/>
      <c r="P62" s="301"/>
      <c r="U62" s="233"/>
      <c r="X62" s="142"/>
      <c r="Z62" s="142"/>
      <c r="AB62" s="142"/>
      <c r="AE62" s="15"/>
    </row>
    <row r="63" spans="1:31">
      <c r="A63" s="4"/>
      <c r="B63" s="15" t="s">
        <v>710</v>
      </c>
      <c r="C63" s="4"/>
      <c r="L63" s="6"/>
      <c r="M63" s="4"/>
      <c r="O63" s="4"/>
      <c r="P63" s="301"/>
      <c r="U63" s="302"/>
      <c r="X63" s="142"/>
      <c r="Z63" s="142"/>
      <c r="AB63" s="142"/>
      <c r="AE63" s="15"/>
    </row>
    <row r="64" spans="1:31">
      <c r="A64" s="4"/>
      <c r="B64" s="15" t="s">
        <v>711</v>
      </c>
      <c r="C64" s="4"/>
      <c r="L64" s="6"/>
      <c r="M64" s="4"/>
      <c r="O64" s="4"/>
      <c r="P64" s="301"/>
      <c r="X64" s="142"/>
      <c r="Z64" s="142"/>
      <c r="AB64" s="142"/>
      <c r="AE64" s="15"/>
    </row>
    <row r="65" spans="1:31">
      <c r="A65" s="4"/>
      <c r="B65" s="15">
        <v>37</v>
      </c>
      <c r="C65" s="4"/>
      <c r="L65" s="6"/>
      <c r="M65" s="4"/>
      <c r="O65" s="4"/>
      <c r="P65" s="301"/>
      <c r="X65" s="142"/>
      <c r="Z65" s="142"/>
      <c r="AB65" s="142"/>
      <c r="AE65" s="15"/>
    </row>
    <row r="66" spans="1:31">
      <c r="A66" s="4"/>
      <c r="B66" s="15">
        <v>38</v>
      </c>
      <c r="C66" s="4"/>
      <c r="L66" s="6"/>
      <c r="M66" s="4"/>
      <c r="O66" s="4"/>
      <c r="P66" s="301"/>
      <c r="X66" s="142"/>
      <c r="Z66" s="142"/>
      <c r="AB66" s="142"/>
      <c r="AE66" s="15"/>
    </row>
    <row r="67" spans="1:31">
      <c r="A67" s="4"/>
      <c r="B67" s="15">
        <v>39</v>
      </c>
      <c r="C67" s="4"/>
      <c r="L67" s="6"/>
      <c r="M67" s="4"/>
      <c r="O67" s="4"/>
      <c r="P67" s="301"/>
      <c r="X67" s="142"/>
      <c r="Z67" s="142"/>
      <c r="AB67" s="142"/>
      <c r="AE67" s="15"/>
    </row>
    <row r="68" spans="1:31">
      <c r="A68" s="7"/>
      <c r="B68" s="8"/>
      <c r="C68" s="7"/>
      <c r="D68" s="8"/>
      <c r="E68" s="8"/>
      <c r="F68" s="8"/>
      <c r="G68" s="8"/>
      <c r="H68" s="8"/>
      <c r="I68" s="8"/>
      <c r="J68" s="8"/>
      <c r="K68" s="8"/>
      <c r="L68" s="9"/>
      <c r="M68" s="7"/>
      <c r="N68" s="8"/>
      <c r="O68" s="7"/>
      <c r="P68" s="188"/>
      <c r="X68" s="142"/>
      <c r="Z68" s="142"/>
      <c r="AB68" s="142"/>
      <c r="AE68" s="15"/>
    </row>
    <row r="69" spans="1:31">
      <c r="A69" s="4"/>
      <c r="B69" s="15">
        <v>40</v>
      </c>
      <c r="C69" s="4"/>
      <c r="J69" s="2"/>
      <c r="K69" s="150"/>
      <c r="L69" s="304"/>
      <c r="M69" s="241"/>
      <c r="N69" s="525"/>
      <c r="O69" s="4"/>
      <c r="P69" s="301">
        <f>SUM(P30:P67)</f>
        <v>0</v>
      </c>
      <c r="X69" s="142"/>
      <c r="Z69" s="142"/>
      <c r="AB69" s="142"/>
      <c r="AE69" s="15"/>
    </row>
    <row r="70" spans="1:31">
      <c r="A70" s="7"/>
      <c r="B70" s="8"/>
      <c r="C70" s="7"/>
      <c r="D70" s="8" t="s">
        <v>1571</v>
      </c>
      <c r="E70" s="8"/>
      <c r="F70" s="8"/>
      <c r="G70" s="8"/>
      <c r="H70" s="8"/>
      <c r="I70" s="8"/>
      <c r="J70" s="8"/>
      <c r="K70" s="214"/>
      <c r="L70" s="214"/>
      <c r="M70" s="216"/>
      <c r="N70" s="526"/>
      <c r="O70" s="7"/>
      <c r="P70" s="9"/>
      <c r="X70" s="142"/>
      <c r="Z70" s="142"/>
      <c r="AB70" s="142"/>
      <c r="AE70" s="15"/>
    </row>
    <row r="71" spans="1:31">
      <c r="X71" s="142"/>
      <c r="Z71" s="142"/>
      <c r="AB71" s="142"/>
      <c r="AE71" s="15"/>
    </row>
    <row r="72" spans="1:31">
      <c r="X72" s="142"/>
      <c r="Z72" s="142"/>
      <c r="AB72" s="142"/>
      <c r="AE72" s="15"/>
    </row>
    <row r="73" spans="1:31">
      <c r="I73" s="24"/>
      <c r="P73" s="15" t="s">
        <v>2350</v>
      </c>
      <c r="X73" s="142"/>
      <c r="Z73" s="142"/>
      <c r="AB73" s="142"/>
      <c r="AE73" s="15"/>
    </row>
    <row r="74" spans="1:31">
      <c r="P74" s="17"/>
      <c r="X74" s="142"/>
      <c r="Z74" s="142"/>
      <c r="AB74" s="142"/>
      <c r="AE74" s="15"/>
    </row>
    <row r="75" spans="1:31">
      <c r="X75" s="142"/>
      <c r="Z75" s="142"/>
      <c r="AB75" s="142"/>
      <c r="AE75" s="15"/>
    </row>
    <row r="76" spans="1:31">
      <c r="X76" s="142"/>
      <c r="Z76" s="142"/>
      <c r="AB76" s="142"/>
      <c r="AE76" s="15"/>
    </row>
    <row r="77" spans="1:31">
      <c r="S77" s="150"/>
      <c r="T77" s="150"/>
      <c r="U77" s="150"/>
      <c r="V77" s="150"/>
      <c r="X77" s="142"/>
      <c r="Z77" s="142"/>
      <c r="AB77" s="142"/>
    </row>
    <row r="78" spans="1:31">
      <c r="S78" s="150"/>
      <c r="T78" s="150"/>
      <c r="U78" s="150"/>
      <c r="V78" s="150"/>
      <c r="W78" s="142"/>
      <c r="X78" s="142"/>
      <c r="Z78" s="142"/>
      <c r="AB78" s="135"/>
      <c r="AC78" s="135"/>
      <c r="AE78" s="15"/>
    </row>
    <row r="79" spans="1:31">
      <c r="S79" s="150"/>
      <c r="T79" s="150"/>
      <c r="U79" s="150"/>
      <c r="V79" s="150"/>
      <c r="X79" s="142"/>
      <c r="Z79" s="142"/>
      <c r="AB79" s="135"/>
      <c r="AC79" s="135"/>
    </row>
    <row r="80" spans="1:31">
      <c r="S80" s="150"/>
      <c r="T80" s="150"/>
      <c r="U80" s="150"/>
      <c r="V80" s="150"/>
    </row>
    <row r="81" spans="4:25">
      <c r="Y81" s="24"/>
    </row>
    <row r="83" spans="4:25" ht="15.75">
      <c r="D83" s="234"/>
    </row>
    <row r="88" spans="4:25">
      <c r="W88" s="142"/>
    </row>
    <row r="166" spans="18:18">
      <c r="R166" t="s">
        <v>492</v>
      </c>
    </row>
  </sheetData>
  <customSheetViews>
    <customSheetView guid="{3336704C-C86D-41A0-9B04-03A25221C3F1}" scale="87" colorId="22" showPageBreaks="1" printArea="1" showRuler="0">
      <selection activeCell="P7" sqref="P7"/>
      <pageMargins left="0.5" right="0.5" top="0.5" bottom="0.55000000000000004" header="0.5" footer="0.5"/>
      <pageSetup scale="60" fitToWidth="2" orientation="portrait" r:id="rId1"/>
      <headerFooter alignWithMargins="0"/>
    </customSheetView>
    <customSheetView guid="{186A0260-DB8C-42F6-ADCE-9C35D9933D5B}" scale="87" colorId="22" showRuler="0">
      <selection activeCell="P8" sqref="P8"/>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selection activeCell="P7" sqref="P7"/>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K62">
      <selection activeCell="Q74" sqref="A1:Q74"/>
      <pageMargins left="0.5" right="0.5" top="0.5" bottom="0.55000000000000004" header="0.5" footer="0.5"/>
      <pageSetup scale="60" fitToWidth="2" orientation="portrait" r:id="rId4"/>
      <headerFooter alignWithMargins="0"/>
    </customSheetView>
    <customSheetView guid="{56D44596-4A75-4B45-B852-2389F2F06E07}" scale="87" colorId="22" showRuler="0" topLeftCell="K62">
      <selection activeCell="Q74" sqref="A1:Q74"/>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topLeftCell="K1">
      <selection activeCell="P7" sqref="P7"/>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ransitionEvaluation="1" transitionEntry="1"/>
  <dimension ref="A3:AE169"/>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1.6640625" customWidth="1"/>
    <col min="13" max="13" width="2.44140625" customWidth="1"/>
    <col min="14" max="14" width="13.109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30"/>
      <c r="B9" s="31"/>
      <c r="C9" s="31"/>
      <c r="D9" s="31"/>
      <c r="E9" s="31"/>
      <c r="F9" s="31" t="s">
        <v>1216</v>
      </c>
      <c r="G9" s="31"/>
      <c r="H9" s="31"/>
      <c r="I9" s="31"/>
      <c r="J9" s="31"/>
      <c r="K9" s="31"/>
      <c r="L9" s="31"/>
      <c r="M9" s="31"/>
      <c r="N9" s="31"/>
      <c r="O9" s="31"/>
      <c r="P9" s="33"/>
    </row>
    <row r="10" spans="1:27">
      <c r="A10" s="7"/>
      <c r="B10" s="8"/>
      <c r="C10" s="8"/>
      <c r="D10" s="8"/>
      <c r="E10" s="8"/>
      <c r="F10" s="8"/>
      <c r="G10" s="8"/>
      <c r="H10" s="8"/>
      <c r="I10" s="8"/>
      <c r="J10" s="8"/>
      <c r="K10" s="8"/>
      <c r="L10" s="8"/>
      <c r="M10" s="8"/>
      <c r="N10" s="8"/>
      <c r="O10" s="8"/>
      <c r="P10" s="9"/>
    </row>
    <row r="11" spans="1:27">
      <c r="A11" s="4" t="s">
        <v>1217</v>
      </c>
      <c r="L11" t="s">
        <v>1218</v>
      </c>
      <c r="P11" s="6"/>
    </row>
    <row r="12" spans="1:27">
      <c r="A12" s="4" t="s">
        <v>1219</v>
      </c>
      <c r="B12" s="17"/>
      <c r="J12" s="17"/>
      <c r="L12" t="s">
        <v>1220</v>
      </c>
      <c r="P12" s="6"/>
      <c r="AA12" s="142"/>
    </row>
    <row r="13" spans="1:27">
      <c r="A13" s="284" t="s">
        <v>1221</v>
      </c>
      <c r="B13" s="17"/>
      <c r="J13" s="17"/>
      <c r="L13" t="s">
        <v>1222</v>
      </c>
      <c r="P13" s="6"/>
      <c r="AA13" s="142"/>
    </row>
    <row r="14" spans="1:27">
      <c r="A14" s="4" t="s">
        <v>1223</v>
      </c>
      <c r="B14" s="17"/>
      <c r="J14" s="17"/>
      <c r="L14" t="s">
        <v>1224</v>
      </c>
      <c r="P14" s="6"/>
      <c r="AA14" s="142"/>
    </row>
    <row r="15" spans="1:27">
      <c r="A15" s="284" t="s">
        <v>1225</v>
      </c>
      <c r="B15" s="17"/>
      <c r="J15" s="17"/>
      <c r="L15" s="17" t="s">
        <v>1226</v>
      </c>
      <c r="P15" s="6"/>
      <c r="AA15" s="142"/>
    </row>
    <row r="16" spans="1:27">
      <c r="A16" s="4" t="s">
        <v>1227</v>
      </c>
      <c r="B16" s="17"/>
      <c r="J16" s="17"/>
      <c r="L16" t="s">
        <v>1228</v>
      </c>
      <c r="P16" s="6"/>
      <c r="AA16" s="142"/>
    </row>
    <row r="17" spans="1:28">
      <c r="A17" s="4" t="s">
        <v>1229</v>
      </c>
      <c r="B17" s="17"/>
      <c r="J17" s="17"/>
      <c r="L17" t="s">
        <v>1230</v>
      </c>
      <c r="P17" s="6"/>
      <c r="AA17" s="142"/>
    </row>
    <row r="18" spans="1:28">
      <c r="A18" s="4" t="s">
        <v>1231</v>
      </c>
      <c r="B18" s="17"/>
      <c r="J18" s="17"/>
      <c r="L18" t="s">
        <v>1082</v>
      </c>
      <c r="P18" s="6"/>
      <c r="AA18" s="142"/>
    </row>
    <row r="19" spans="1:28">
      <c r="A19" s="284" t="s">
        <v>1083</v>
      </c>
      <c r="B19" s="17"/>
      <c r="J19" s="17"/>
      <c r="L19" t="s">
        <v>1084</v>
      </c>
      <c r="P19" s="6"/>
      <c r="AA19" s="142"/>
    </row>
    <row r="20" spans="1:28">
      <c r="A20" s="4" t="s">
        <v>2212</v>
      </c>
      <c r="B20" s="17"/>
      <c r="J20" s="17"/>
      <c r="L20" t="s">
        <v>1085</v>
      </c>
      <c r="P20" s="6"/>
      <c r="AA20" s="142"/>
    </row>
    <row r="21" spans="1:28">
      <c r="A21" s="284" t="s">
        <v>1255</v>
      </c>
      <c r="L21" t="s">
        <v>1256</v>
      </c>
      <c r="P21" s="6"/>
    </row>
    <row r="22" spans="1:28">
      <c r="A22" s="4" t="s">
        <v>1257</v>
      </c>
      <c r="B22" s="17"/>
      <c r="L22" s="17" t="s">
        <v>1258</v>
      </c>
      <c r="P22" s="6"/>
    </row>
    <row r="23" spans="1:28">
      <c r="A23" s="4" t="s">
        <v>1259</v>
      </c>
      <c r="B23" s="17"/>
      <c r="J23" s="17"/>
      <c r="L23" t="s">
        <v>1260</v>
      </c>
      <c r="P23" s="6"/>
    </row>
    <row r="24" spans="1:28">
      <c r="A24" s="4" t="s">
        <v>1261</v>
      </c>
      <c r="L24" t="s">
        <v>1262</v>
      </c>
      <c r="P24" s="6"/>
    </row>
    <row r="25" spans="1:28">
      <c r="A25" s="4" t="s">
        <v>1456</v>
      </c>
      <c r="P25" s="6"/>
    </row>
    <row r="26" spans="1:28">
      <c r="A26" s="7" t="s">
        <v>1457</v>
      </c>
      <c r="B26" s="8"/>
      <c r="C26" s="8"/>
      <c r="D26" s="8"/>
      <c r="E26" s="8"/>
      <c r="F26" s="8"/>
      <c r="G26" s="8"/>
      <c r="H26" s="8"/>
      <c r="I26" s="8"/>
      <c r="J26" s="8"/>
      <c r="K26" s="8"/>
      <c r="L26" s="8"/>
      <c r="M26" s="8"/>
      <c r="N26" s="8"/>
      <c r="O26" s="8"/>
      <c r="P26" s="9"/>
    </row>
    <row r="27" spans="1:28">
      <c r="A27" s="4"/>
      <c r="C27" s="4"/>
      <c r="I27" s="2"/>
      <c r="J27" s="2"/>
      <c r="K27" s="2"/>
      <c r="L27" s="2"/>
      <c r="M27" s="2"/>
      <c r="N27" s="2"/>
      <c r="O27" s="2"/>
      <c r="P27" s="6"/>
      <c r="U27" s="142"/>
      <c r="V27" s="142"/>
      <c r="W27" s="142"/>
      <c r="X27" s="142"/>
      <c r="Z27" s="142"/>
      <c r="AB27" s="142"/>
    </row>
    <row r="28" spans="1:28">
      <c r="A28" s="7"/>
      <c r="B28" s="8">
        <v>1</v>
      </c>
      <c r="C28" s="7"/>
      <c r="D28" s="8" t="s">
        <v>1458</v>
      </c>
      <c r="E28" s="8"/>
      <c r="F28" s="8"/>
      <c r="G28" s="8"/>
      <c r="H28" s="8"/>
      <c r="I28" s="8"/>
      <c r="J28" s="8"/>
      <c r="K28" s="444"/>
      <c r="L28" s="444"/>
      <c r="M28" s="444"/>
      <c r="N28" s="444"/>
      <c r="O28" s="8"/>
      <c r="P28" s="446"/>
      <c r="V28" s="142"/>
      <c r="W28" s="142"/>
      <c r="X28" s="142"/>
      <c r="Z28" s="142"/>
      <c r="AB28" s="142"/>
    </row>
    <row r="29" spans="1:28">
      <c r="A29" s="4"/>
      <c r="C29" s="4"/>
      <c r="K29" s="24"/>
      <c r="M29" s="30"/>
      <c r="N29" s="31"/>
      <c r="O29" s="4"/>
      <c r="P29" s="34"/>
      <c r="V29" s="142"/>
      <c r="X29" s="142"/>
      <c r="Z29" s="142"/>
      <c r="AB29" s="142"/>
    </row>
    <row r="30" spans="1:28">
      <c r="A30" s="4"/>
      <c r="C30" s="4"/>
      <c r="I30" s="24"/>
      <c r="L30" s="24"/>
      <c r="M30" s="4"/>
      <c r="N30" s="24" t="s">
        <v>1459</v>
      </c>
      <c r="O30" s="4"/>
      <c r="P30" s="34"/>
      <c r="V30" s="142"/>
      <c r="X30" s="142"/>
      <c r="Z30" s="142"/>
      <c r="AB30" s="142"/>
    </row>
    <row r="31" spans="1:28">
      <c r="A31" s="4"/>
      <c r="B31" s="24" t="s">
        <v>752</v>
      </c>
      <c r="C31" s="4"/>
      <c r="E31" s="31"/>
      <c r="F31" s="31"/>
      <c r="I31" s="24"/>
      <c r="J31" s="24"/>
      <c r="L31" s="24"/>
      <c r="M31" s="4"/>
      <c r="N31" s="24" t="s">
        <v>1460</v>
      </c>
      <c r="O31" s="4"/>
      <c r="P31" s="34"/>
      <c r="V31" s="142"/>
      <c r="X31" s="142"/>
      <c r="Z31" s="142"/>
      <c r="AB31" s="142"/>
    </row>
    <row r="32" spans="1:28">
      <c r="A32" s="4"/>
      <c r="B32" t="s">
        <v>753</v>
      </c>
      <c r="C32" s="4"/>
      <c r="E32" s="31"/>
      <c r="F32" s="31" t="s">
        <v>70</v>
      </c>
      <c r="I32" s="24"/>
      <c r="J32" s="24"/>
      <c r="L32" s="24"/>
      <c r="M32" s="4"/>
      <c r="N32" s="24" t="s">
        <v>2499</v>
      </c>
      <c r="O32" s="4"/>
      <c r="P32" s="34" t="s">
        <v>1461</v>
      </c>
      <c r="U32" s="142"/>
      <c r="V32" s="142"/>
      <c r="W32" s="142"/>
      <c r="X32" s="142"/>
      <c r="Z32" s="142"/>
      <c r="AB32" s="142"/>
    </row>
    <row r="33" spans="1:31">
      <c r="A33" s="4"/>
      <c r="C33" s="4"/>
      <c r="M33" s="4"/>
      <c r="N33" s="24"/>
      <c r="O33" s="4"/>
      <c r="P33" s="34"/>
      <c r="V33" s="142"/>
      <c r="X33" s="142"/>
      <c r="Z33" s="142"/>
      <c r="AB33" s="142"/>
    </row>
    <row r="34" spans="1:31">
      <c r="A34" s="4"/>
      <c r="C34" s="4"/>
      <c r="E34" s="31" t="s">
        <v>1889</v>
      </c>
      <c r="F34" s="31"/>
      <c r="I34" s="24"/>
      <c r="J34" s="24"/>
      <c r="L34" s="24"/>
      <c r="M34" s="4"/>
      <c r="N34" s="208" t="s">
        <v>2508</v>
      </c>
      <c r="O34" s="4"/>
      <c r="P34" s="209" t="s">
        <v>675</v>
      </c>
    </row>
    <row r="35" spans="1:31">
      <c r="A35" s="7"/>
      <c r="B35" s="8"/>
      <c r="C35" s="7"/>
      <c r="D35" s="8"/>
      <c r="E35" s="8"/>
      <c r="F35" s="8"/>
      <c r="G35" s="8"/>
      <c r="H35" s="8"/>
      <c r="I35" s="8"/>
      <c r="J35" s="8"/>
      <c r="K35" s="8"/>
      <c r="L35" s="8"/>
      <c r="M35" s="7"/>
      <c r="N35" s="8"/>
      <c r="O35" s="7"/>
      <c r="P35" s="9"/>
      <c r="X35" s="142"/>
      <c r="AB35" s="142"/>
    </row>
    <row r="36" spans="1:31">
      <c r="A36" s="4"/>
      <c r="B36" s="15"/>
      <c r="C36" s="4"/>
      <c r="M36" s="4"/>
      <c r="O36" s="4"/>
      <c r="P36" s="6"/>
      <c r="U36" s="31"/>
      <c r="V36" s="213"/>
      <c r="W36" s="31"/>
      <c r="X36" s="142"/>
      <c r="Y36" s="31"/>
      <c r="Z36" s="213"/>
      <c r="AA36" s="31"/>
      <c r="AB36" s="142"/>
    </row>
    <row r="37" spans="1:31" ht="15.75">
      <c r="A37" s="4"/>
      <c r="B37" s="15" t="s">
        <v>677</v>
      </c>
      <c r="C37" s="633" t="s">
        <v>1462</v>
      </c>
      <c r="D37" s="31"/>
      <c r="E37" s="31"/>
      <c r="F37" s="31"/>
      <c r="G37" s="31"/>
      <c r="H37" s="31"/>
      <c r="I37" s="31"/>
      <c r="J37" s="31"/>
      <c r="K37" s="31"/>
      <c r="L37" s="31"/>
      <c r="M37" s="241"/>
      <c r="N37" s="527"/>
      <c r="O37" s="241"/>
      <c r="P37" s="245"/>
      <c r="U37" s="142"/>
      <c r="V37" s="142"/>
      <c r="W37" s="142"/>
      <c r="X37" s="142"/>
      <c r="AB37" s="142"/>
      <c r="AC37" s="24"/>
    </row>
    <row r="38" spans="1:31">
      <c r="A38" s="4"/>
      <c r="B38" s="15" t="s">
        <v>678</v>
      </c>
      <c r="C38" s="4"/>
      <c r="D38" t="s">
        <v>1463</v>
      </c>
      <c r="L38" s="24"/>
      <c r="M38" s="4"/>
      <c r="N38" s="24"/>
      <c r="O38" s="4"/>
      <c r="P38" s="206"/>
      <c r="U38" s="142"/>
      <c r="V38" s="142"/>
      <c r="W38" s="142"/>
      <c r="X38" s="142"/>
      <c r="Z38" s="142"/>
      <c r="AB38" s="142"/>
      <c r="AC38" s="24"/>
    </row>
    <row r="39" spans="1:31">
      <c r="A39" s="4"/>
      <c r="B39" s="15" t="s">
        <v>679</v>
      </c>
      <c r="C39" s="4"/>
      <c r="D39" t="s">
        <v>1464</v>
      </c>
      <c r="L39" s="208"/>
      <c r="M39" s="4"/>
      <c r="N39" s="24"/>
      <c r="O39" s="4"/>
      <c r="P39" s="206"/>
      <c r="V39" s="142"/>
      <c r="W39" s="142"/>
      <c r="X39" s="142"/>
      <c r="Y39" s="24"/>
      <c r="Z39" s="142"/>
      <c r="AB39" s="142"/>
      <c r="AC39" s="24"/>
      <c r="AE39" s="24"/>
    </row>
    <row r="40" spans="1:31">
      <c r="A40" s="4"/>
      <c r="B40" s="15" t="s">
        <v>680</v>
      </c>
      <c r="C40" s="4"/>
      <c r="D40" t="s">
        <v>1465</v>
      </c>
      <c r="L40" s="24"/>
      <c r="M40" s="4"/>
      <c r="N40" s="24"/>
      <c r="O40" s="4"/>
      <c r="P40" s="300"/>
      <c r="U40" s="222"/>
      <c r="V40" s="142"/>
      <c r="W40" s="222"/>
      <c r="X40" s="142"/>
      <c r="Y40" s="222"/>
      <c r="Z40" s="142"/>
      <c r="AA40" s="24"/>
      <c r="AB40" s="142"/>
      <c r="AC40" s="222"/>
    </row>
    <row r="41" spans="1:31">
      <c r="A41" s="4"/>
      <c r="B41" s="15" t="s">
        <v>681</v>
      </c>
      <c r="C41" s="4"/>
      <c r="D41" t="s">
        <v>1466</v>
      </c>
      <c r="M41" s="4"/>
      <c r="O41" s="4"/>
      <c r="P41" s="300"/>
      <c r="U41" s="222"/>
      <c r="V41" s="142"/>
      <c r="W41" s="142"/>
      <c r="X41" s="142"/>
      <c r="Y41" s="222"/>
      <c r="Z41" s="142"/>
      <c r="AA41" s="222"/>
      <c r="AB41" s="142"/>
      <c r="AC41" s="222"/>
    </row>
    <row r="42" spans="1:31">
      <c r="A42" s="4"/>
      <c r="B42" s="15" t="s">
        <v>682</v>
      </c>
      <c r="C42" s="4"/>
      <c r="D42" t="s">
        <v>1467</v>
      </c>
      <c r="M42" s="4"/>
      <c r="O42" s="4"/>
      <c r="P42" s="300"/>
      <c r="U42" s="142"/>
      <c r="V42" s="142"/>
      <c r="W42" s="142"/>
      <c r="X42" s="142"/>
      <c r="Y42" s="142"/>
      <c r="Z42" s="142"/>
      <c r="AA42" s="142"/>
      <c r="AB42" s="142"/>
      <c r="AC42" s="142"/>
    </row>
    <row r="43" spans="1:31">
      <c r="A43" s="4"/>
      <c r="B43" s="15" t="s">
        <v>683</v>
      </c>
      <c r="C43" s="4"/>
      <c r="D43" t="s">
        <v>1468</v>
      </c>
      <c r="M43" s="4"/>
      <c r="O43" s="4"/>
      <c r="P43" s="301"/>
      <c r="U43" s="222"/>
      <c r="V43" s="142"/>
      <c r="W43" s="222"/>
      <c r="X43" s="142"/>
      <c r="Y43" s="24"/>
      <c r="Z43" s="142"/>
      <c r="AA43" s="24"/>
      <c r="AB43" s="142"/>
      <c r="AC43" s="24"/>
    </row>
    <row r="44" spans="1:31">
      <c r="A44" s="4"/>
      <c r="B44" s="15" t="s">
        <v>684</v>
      </c>
      <c r="C44" s="4"/>
      <c r="D44" t="s">
        <v>1469</v>
      </c>
      <c r="M44" s="4"/>
      <c r="O44" s="4"/>
      <c r="P44" s="301"/>
      <c r="V44" s="142"/>
      <c r="X44" s="142"/>
      <c r="Z44" s="142"/>
      <c r="AB44" s="142"/>
    </row>
    <row r="45" spans="1:31">
      <c r="A45" s="4"/>
      <c r="B45" s="15" t="s">
        <v>685</v>
      </c>
      <c r="C45" s="4"/>
      <c r="D45" t="s">
        <v>1470</v>
      </c>
      <c r="M45" s="4"/>
      <c r="O45" s="4"/>
      <c r="P45" s="301"/>
      <c r="V45" s="142"/>
      <c r="X45" s="142"/>
      <c r="Y45" s="142"/>
      <c r="Z45" s="142"/>
      <c r="AA45" s="142"/>
      <c r="AB45" s="142"/>
      <c r="AC45" s="142"/>
      <c r="AE45" s="15"/>
    </row>
    <row r="46" spans="1:31">
      <c r="A46" s="4"/>
      <c r="B46" s="15" t="s">
        <v>686</v>
      </c>
      <c r="C46" s="4"/>
      <c r="D46" t="s">
        <v>1471</v>
      </c>
      <c r="M46" s="4"/>
      <c r="O46" s="4"/>
      <c r="P46" s="301"/>
      <c r="U46" s="223"/>
      <c r="V46" s="142"/>
      <c r="W46" s="224"/>
      <c r="X46" s="142"/>
      <c r="Y46" s="225"/>
      <c r="Z46" s="142"/>
      <c r="AB46" s="142"/>
      <c r="AE46" s="15"/>
    </row>
    <row r="47" spans="1:31">
      <c r="A47" s="4"/>
      <c r="B47" s="15" t="s">
        <v>687</v>
      </c>
      <c r="C47" s="4"/>
      <c r="D47" t="s">
        <v>1472</v>
      </c>
      <c r="M47" s="4"/>
      <c r="O47" s="4"/>
      <c r="P47" s="301"/>
      <c r="U47" s="223"/>
      <c r="V47" s="142"/>
      <c r="W47" s="224"/>
      <c r="X47" s="142"/>
      <c r="Z47" s="142"/>
      <c r="AB47" s="142"/>
      <c r="AE47" s="15"/>
    </row>
    <row r="48" spans="1:31">
      <c r="A48" s="4"/>
      <c r="B48" s="15" t="s">
        <v>688</v>
      </c>
      <c r="C48" s="4"/>
      <c r="D48" t="s">
        <v>1473</v>
      </c>
      <c r="M48" s="4"/>
      <c r="O48" s="4"/>
      <c r="P48" s="301"/>
      <c r="U48" s="223"/>
      <c r="V48" s="142"/>
      <c r="W48" s="226"/>
      <c r="X48" s="142"/>
      <c r="Y48" s="142"/>
      <c r="Z48" s="142"/>
      <c r="AA48" s="142"/>
      <c r="AB48" s="142"/>
      <c r="AC48" s="142"/>
      <c r="AE48" s="15"/>
    </row>
    <row r="49" spans="1:31">
      <c r="A49" s="4"/>
      <c r="B49" s="15" t="s">
        <v>689</v>
      </c>
      <c r="C49" s="4"/>
      <c r="D49" t="s">
        <v>1474</v>
      </c>
      <c r="M49" s="4"/>
      <c r="O49" s="4"/>
      <c r="P49" s="301"/>
      <c r="U49" s="223"/>
      <c r="V49" s="142"/>
      <c r="W49" s="225"/>
      <c r="X49" s="142"/>
      <c r="Z49" s="142"/>
      <c r="AB49" s="142"/>
      <c r="AE49" s="15"/>
    </row>
    <row r="50" spans="1:31">
      <c r="A50" s="4"/>
      <c r="B50" s="15" t="s">
        <v>690</v>
      </c>
      <c r="C50" s="4"/>
      <c r="D50" s="17" t="s">
        <v>1475</v>
      </c>
      <c r="M50" s="4"/>
      <c r="O50" s="4"/>
      <c r="P50" s="301"/>
      <c r="V50" s="142"/>
      <c r="W50" s="142"/>
      <c r="X50" s="142"/>
      <c r="Z50" s="142"/>
      <c r="AB50" s="142"/>
      <c r="AE50" s="15"/>
    </row>
    <row r="51" spans="1:31" ht="15.75">
      <c r="A51" s="4"/>
      <c r="B51" s="15" t="s">
        <v>691</v>
      </c>
      <c r="C51" s="633" t="s">
        <v>1476</v>
      </c>
      <c r="D51" s="31"/>
      <c r="E51" s="31"/>
      <c r="F51" s="31"/>
      <c r="G51" s="31"/>
      <c r="H51" s="31"/>
      <c r="I51" s="31"/>
      <c r="J51" s="31"/>
      <c r="K51" s="31"/>
      <c r="L51" s="31"/>
      <c r="M51" s="241"/>
      <c r="N51" s="240"/>
      <c r="O51" s="241"/>
      <c r="P51" s="251"/>
      <c r="U51" s="142"/>
      <c r="V51" s="142"/>
      <c r="W51" s="142"/>
      <c r="X51" s="142"/>
      <c r="Z51" s="142"/>
      <c r="AB51" s="142"/>
      <c r="AE51" s="15"/>
    </row>
    <row r="52" spans="1:31">
      <c r="A52" s="4"/>
      <c r="B52" s="15" t="s">
        <v>692</v>
      </c>
      <c r="C52" s="4"/>
      <c r="D52" t="s">
        <v>1477</v>
      </c>
      <c r="M52" s="4"/>
      <c r="O52" s="4"/>
      <c r="P52" s="301"/>
      <c r="V52" s="142"/>
      <c r="W52" s="142"/>
      <c r="X52" s="142"/>
      <c r="Y52" s="142"/>
      <c r="Z52" s="142"/>
      <c r="AA52" s="142"/>
      <c r="AB52" s="142"/>
      <c r="AC52" s="142"/>
      <c r="AE52" s="15"/>
    </row>
    <row r="53" spans="1:31">
      <c r="A53" s="4"/>
      <c r="B53" s="15" t="s">
        <v>693</v>
      </c>
      <c r="C53" s="4"/>
      <c r="D53" t="s">
        <v>1478</v>
      </c>
      <c r="M53" s="4"/>
      <c r="O53" s="4"/>
      <c r="P53" s="301"/>
      <c r="V53" s="142"/>
      <c r="X53" s="142"/>
      <c r="Z53" s="142"/>
      <c r="AB53" s="142"/>
      <c r="AE53" s="15"/>
    </row>
    <row r="54" spans="1:31">
      <c r="A54" s="4"/>
      <c r="B54" s="15" t="s">
        <v>694</v>
      </c>
      <c r="C54" s="4"/>
      <c r="D54" t="s">
        <v>1479</v>
      </c>
      <c r="M54" s="4"/>
      <c r="O54" s="4"/>
      <c r="P54" s="301"/>
      <c r="V54" s="142"/>
      <c r="X54" s="142"/>
      <c r="Z54" s="142"/>
      <c r="AB54" s="142"/>
      <c r="AE54" s="15"/>
    </row>
    <row r="55" spans="1:31">
      <c r="A55" s="4"/>
      <c r="B55" s="15" t="s">
        <v>695</v>
      </c>
      <c r="C55" s="4"/>
      <c r="D55" t="s">
        <v>1480</v>
      </c>
      <c r="M55" s="4"/>
      <c r="O55" s="4"/>
      <c r="P55" s="301"/>
      <c r="U55" s="142"/>
      <c r="V55" s="142"/>
      <c r="W55" s="142"/>
      <c r="X55" s="142"/>
      <c r="Z55" s="142"/>
      <c r="AB55" s="142"/>
      <c r="AE55" s="15"/>
    </row>
    <row r="56" spans="1:31">
      <c r="A56" s="4"/>
      <c r="B56" s="15" t="s">
        <v>696</v>
      </c>
      <c r="C56" s="4"/>
      <c r="D56" t="s">
        <v>1481</v>
      </c>
      <c r="M56" s="4"/>
      <c r="O56" s="4"/>
      <c r="P56" s="301"/>
      <c r="V56" s="142"/>
      <c r="W56" s="142"/>
      <c r="X56" s="142"/>
      <c r="Y56" s="142"/>
      <c r="Z56" s="142"/>
      <c r="AA56" s="142"/>
      <c r="AB56" s="142"/>
      <c r="AC56" s="142"/>
      <c r="AE56" s="15"/>
    </row>
    <row r="57" spans="1:31">
      <c r="A57" s="4"/>
      <c r="B57" s="15" t="s">
        <v>697</v>
      </c>
      <c r="C57" s="4"/>
      <c r="D57" t="s">
        <v>1482</v>
      </c>
      <c r="M57" s="4"/>
      <c r="O57" s="4"/>
      <c r="P57" s="301"/>
      <c r="V57" s="142"/>
      <c r="X57" s="142"/>
      <c r="Z57" s="142"/>
      <c r="AB57" s="142"/>
      <c r="AE57" s="15"/>
    </row>
    <row r="58" spans="1:31">
      <c r="A58" s="4"/>
      <c r="B58" s="15" t="s">
        <v>698</v>
      </c>
      <c r="C58" s="4"/>
      <c r="D58" t="s">
        <v>1483</v>
      </c>
      <c r="M58" s="4"/>
      <c r="O58" s="4"/>
      <c r="P58" s="301"/>
      <c r="V58" s="142"/>
      <c r="X58" s="142"/>
      <c r="Z58" s="142"/>
      <c r="AB58" s="142"/>
      <c r="AE58" s="15"/>
    </row>
    <row r="59" spans="1:31">
      <c r="A59" s="4"/>
      <c r="B59" s="15" t="s">
        <v>699</v>
      </c>
      <c r="C59" s="4"/>
      <c r="D59" t="s">
        <v>1484</v>
      </c>
      <c r="M59" s="4"/>
      <c r="O59" s="4"/>
      <c r="P59" s="301"/>
      <c r="U59" s="142"/>
      <c r="V59" s="142"/>
      <c r="W59" s="142"/>
      <c r="X59" s="142"/>
      <c r="Z59" s="142"/>
      <c r="AB59" s="142"/>
      <c r="AE59" s="15"/>
    </row>
    <row r="60" spans="1:31">
      <c r="A60" s="4"/>
      <c r="B60" s="15" t="s">
        <v>700</v>
      </c>
      <c r="C60" s="4"/>
      <c r="D60" t="s">
        <v>1485</v>
      </c>
      <c r="M60" s="4"/>
      <c r="O60" s="4"/>
      <c r="P60" s="301"/>
      <c r="X60" s="142"/>
      <c r="Z60" s="142"/>
      <c r="AB60" s="142"/>
      <c r="AE60" s="15"/>
    </row>
    <row r="61" spans="1:31">
      <c r="A61" s="4"/>
      <c r="B61" s="15" t="s">
        <v>701</v>
      </c>
      <c r="C61" s="4"/>
      <c r="D61" t="s">
        <v>1486</v>
      </c>
      <c r="M61" s="4"/>
      <c r="O61" s="4"/>
      <c r="P61" s="301"/>
      <c r="X61" s="142"/>
      <c r="Z61" s="142"/>
      <c r="AB61" s="142"/>
      <c r="AE61" s="15"/>
    </row>
    <row r="62" spans="1:31">
      <c r="A62" s="4"/>
      <c r="B62" s="15" t="s">
        <v>702</v>
      </c>
      <c r="C62" s="4"/>
      <c r="D62" t="s">
        <v>1487</v>
      </c>
      <c r="M62" s="4"/>
      <c r="O62" s="4"/>
      <c r="P62" s="301"/>
      <c r="X62" s="142"/>
      <c r="Z62" s="142"/>
      <c r="AB62" s="142"/>
      <c r="AE62" s="15"/>
    </row>
    <row r="63" spans="1:31">
      <c r="A63" s="4"/>
      <c r="B63" s="15" t="s">
        <v>703</v>
      </c>
      <c r="C63" s="4"/>
      <c r="D63" s="17" t="s">
        <v>1488</v>
      </c>
      <c r="M63" s="4"/>
      <c r="O63" s="4"/>
      <c r="P63" s="301"/>
      <c r="X63" s="142"/>
      <c r="Z63" s="142"/>
      <c r="AB63" s="142"/>
      <c r="AE63" s="15"/>
    </row>
    <row r="64" spans="1:31" ht="15.75">
      <c r="A64" s="4"/>
      <c r="B64" s="15" t="s">
        <v>704</v>
      </c>
      <c r="C64" s="633" t="s">
        <v>1489</v>
      </c>
      <c r="D64" s="31"/>
      <c r="E64" s="31"/>
      <c r="F64" s="31"/>
      <c r="G64" s="31"/>
      <c r="H64" s="31"/>
      <c r="I64" s="31"/>
      <c r="J64" s="31"/>
      <c r="K64" s="31"/>
      <c r="L64" s="31"/>
      <c r="M64" s="241"/>
      <c r="N64" s="240"/>
      <c r="O64" s="241"/>
      <c r="P64" s="251"/>
      <c r="X64" s="142"/>
      <c r="Z64" s="142"/>
      <c r="AB64" s="142"/>
      <c r="AE64" s="15"/>
    </row>
    <row r="65" spans="1:31">
      <c r="A65" s="4"/>
      <c r="B65" s="15" t="s">
        <v>705</v>
      </c>
      <c r="C65" s="4"/>
      <c r="D65" t="s">
        <v>1490</v>
      </c>
      <c r="M65" s="4"/>
      <c r="O65" s="4"/>
      <c r="P65" s="301"/>
      <c r="X65" s="142"/>
      <c r="Z65" s="142"/>
      <c r="AB65" s="142"/>
      <c r="AE65" s="15"/>
    </row>
    <row r="66" spans="1:31">
      <c r="A66" s="4"/>
      <c r="B66" s="15" t="s">
        <v>706</v>
      </c>
      <c r="C66" s="4"/>
      <c r="D66" t="s">
        <v>1491</v>
      </c>
      <c r="M66" s="4"/>
      <c r="O66" s="4"/>
      <c r="P66" s="301"/>
      <c r="X66" s="142"/>
      <c r="Z66" s="142"/>
      <c r="AB66" s="142"/>
      <c r="AE66" s="15"/>
    </row>
    <row r="67" spans="1:31">
      <c r="A67" s="4"/>
      <c r="B67" s="15" t="s">
        <v>707</v>
      </c>
      <c r="C67" s="4"/>
      <c r="D67" t="s">
        <v>1492</v>
      </c>
      <c r="M67" s="4"/>
      <c r="O67" s="4"/>
      <c r="P67" s="301"/>
      <c r="X67" s="142"/>
      <c r="Z67" s="142"/>
      <c r="AB67" s="142"/>
      <c r="AE67" s="15"/>
    </row>
    <row r="68" spans="1:31">
      <c r="A68" s="4"/>
      <c r="B68" s="15" t="s">
        <v>708</v>
      </c>
      <c r="C68" s="4"/>
      <c r="D68" t="s">
        <v>1493</v>
      </c>
      <c r="M68" s="4"/>
      <c r="O68" s="4"/>
      <c r="P68" s="301"/>
      <c r="U68" s="233"/>
      <c r="X68" s="142"/>
      <c r="Z68" s="142"/>
      <c r="AB68" s="142"/>
      <c r="AE68" s="15"/>
    </row>
    <row r="69" spans="1:31">
      <c r="A69" s="4"/>
      <c r="B69" s="15" t="s">
        <v>709</v>
      </c>
      <c r="C69" s="4"/>
      <c r="D69" t="s">
        <v>1494</v>
      </c>
      <c r="M69" s="4"/>
      <c r="O69" s="4"/>
      <c r="P69" s="301"/>
      <c r="U69" s="233"/>
      <c r="X69" s="142"/>
      <c r="Z69" s="142"/>
      <c r="AB69" s="142"/>
      <c r="AE69" s="15"/>
    </row>
    <row r="70" spans="1:31">
      <c r="A70" s="4"/>
      <c r="B70" s="15" t="s">
        <v>710</v>
      </c>
      <c r="C70" s="4"/>
      <c r="D70" t="s">
        <v>1495</v>
      </c>
      <c r="M70" s="4"/>
      <c r="O70" s="4"/>
      <c r="P70" s="301"/>
      <c r="U70" s="302"/>
      <c r="X70" s="142"/>
      <c r="Z70" s="142"/>
      <c r="AB70" s="142"/>
      <c r="AE70" s="15"/>
    </row>
    <row r="71" spans="1:31">
      <c r="A71" s="4"/>
      <c r="B71" s="15" t="s">
        <v>711</v>
      </c>
      <c r="C71" s="4"/>
      <c r="D71" s="17" t="s">
        <v>1496</v>
      </c>
      <c r="M71" s="4"/>
      <c r="O71" s="4"/>
      <c r="P71" s="301"/>
      <c r="X71" s="142"/>
      <c r="Z71" s="142"/>
      <c r="AB71" s="142"/>
      <c r="AE71" s="15"/>
    </row>
    <row r="72" spans="1:31">
      <c r="A72" s="4"/>
      <c r="B72" s="15">
        <v>37</v>
      </c>
      <c r="C72" s="4"/>
      <c r="D72" t="s">
        <v>1497</v>
      </c>
      <c r="M72" s="4"/>
      <c r="O72" s="4"/>
      <c r="P72" s="301"/>
      <c r="X72" s="142"/>
      <c r="Z72" s="142"/>
      <c r="AB72" s="142"/>
      <c r="AE72" s="15"/>
    </row>
    <row r="73" spans="1:31">
      <c r="A73" s="7"/>
      <c r="B73" s="8"/>
      <c r="C73" s="7"/>
      <c r="D73" s="8"/>
      <c r="E73" s="8"/>
      <c r="F73" s="8"/>
      <c r="G73" s="8"/>
      <c r="H73" s="8"/>
      <c r="I73" s="8"/>
      <c r="J73" s="8"/>
      <c r="K73" s="214"/>
      <c r="L73" s="214"/>
      <c r="M73" s="253"/>
      <c r="N73" s="214"/>
      <c r="O73" s="7"/>
      <c r="P73" s="9"/>
      <c r="X73" s="142"/>
      <c r="Z73" s="142"/>
      <c r="AB73" s="142"/>
      <c r="AE73" s="15"/>
    </row>
    <row r="74" spans="1:31">
      <c r="X74" s="142"/>
      <c r="Z74" s="142"/>
      <c r="AB74" s="142"/>
      <c r="AE74" s="15"/>
    </row>
    <row r="75" spans="1:31">
      <c r="X75" s="142"/>
      <c r="Z75" s="142"/>
      <c r="AB75" s="142"/>
      <c r="AE75" s="15"/>
    </row>
    <row r="76" spans="1:31">
      <c r="I76" s="24"/>
      <c r="P76" s="15" t="s">
        <v>2351</v>
      </c>
      <c r="X76" s="142"/>
      <c r="Z76" s="142"/>
      <c r="AB76" s="142"/>
      <c r="AE76" s="15"/>
    </row>
    <row r="77" spans="1:31">
      <c r="P77" s="17"/>
      <c r="X77" s="142"/>
      <c r="Z77" s="142"/>
      <c r="AB77" s="142"/>
      <c r="AE77" s="15"/>
    </row>
    <row r="78" spans="1:31">
      <c r="X78" s="142"/>
      <c r="Z78" s="142"/>
      <c r="AB78" s="142"/>
      <c r="AE78" s="15"/>
    </row>
    <row r="79" spans="1:31">
      <c r="X79" s="142"/>
      <c r="Z79" s="142"/>
      <c r="AB79" s="142"/>
      <c r="AE79" s="15"/>
    </row>
    <row r="80" spans="1:31">
      <c r="S80" s="150"/>
      <c r="T80" s="150"/>
      <c r="U80" s="150"/>
      <c r="V80" s="150"/>
      <c r="X80" s="142"/>
      <c r="Z80" s="142"/>
      <c r="AB80" s="142"/>
    </row>
    <row r="81" spans="4:31">
      <c r="S81" s="150"/>
      <c r="T81" s="150"/>
      <c r="U81" s="150"/>
      <c r="V81" s="150"/>
      <c r="W81" s="142"/>
      <c r="X81" s="142"/>
      <c r="Z81" s="142"/>
      <c r="AB81" s="135"/>
      <c r="AC81" s="135"/>
      <c r="AE81" s="15"/>
    </row>
    <row r="82" spans="4:31">
      <c r="S82" s="150"/>
      <c r="T82" s="150"/>
      <c r="U82" s="150"/>
      <c r="V82" s="150"/>
      <c r="X82" s="142"/>
      <c r="Z82" s="142"/>
      <c r="AB82" s="135"/>
      <c r="AC82" s="135"/>
    </row>
    <row r="83" spans="4:31">
      <c r="S83" s="150"/>
      <c r="T83" s="150"/>
      <c r="U83" s="150"/>
      <c r="V83" s="150"/>
    </row>
    <row r="84" spans="4:31">
      <c r="Y84" s="24"/>
    </row>
    <row r="86" spans="4:31" ht="15.75">
      <c r="D86" s="234"/>
    </row>
    <row r="91" spans="4:31">
      <c r="W91" s="142"/>
    </row>
    <row r="169" spans="18:18">
      <c r="R169" t="s">
        <v>492</v>
      </c>
    </row>
  </sheetData>
  <customSheetViews>
    <customSheetView guid="{3336704C-C86D-41A0-9B04-03A25221C3F1}" scale="87" colorId="22" showPageBreaks="1" printArea="1" showRuler="0">
      <selection activeCell="P7" sqref="P7"/>
      <pageMargins left="0.5" right="0.5" top="0.5" bottom="0.55000000000000004" header="0.5" footer="0.5"/>
      <pageSetup scale="60" fitToWidth="2" orientation="portrait" r:id="rId1"/>
      <headerFooter alignWithMargins="0"/>
    </customSheetView>
    <customSheetView guid="{186A0260-DB8C-42F6-ADCE-9C35D9933D5B}" scale="87" colorId="22" showRuler="0">
      <selection activeCell="P8" sqref="P8"/>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topLeftCell="A41">
      <selection activeCell="C64" sqref="C64"/>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K65">
      <selection activeCell="Q77" sqref="A1:Q77"/>
      <pageMargins left="0.5" right="0.5" top="0.5" bottom="0.55000000000000004" header="0.5" footer="0.5"/>
      <pageSetup scale="60" fitToWidth="2" orientation="portrait" r:id="rId4"/>
      <headerFooter alignWithMargins="0"/>
    </customSheetView>
    <customSheetView guid="{56D44596-4A75-4B45-B852-2389F2F06E07}" scale="87" colorId="22" showRuler="0" topLeftCell="K65">
      <selection activeCell="Q77" sqref="A1:Q77"/>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topLeftCell="K1">
      <selection activeCell="P7" sqref="P7"/>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ransitionEvaluation="1" transitionEntry="1"/>
  <dimension ref="A3:AE167"/>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4"/>
      <c r="F9" t="s">
        <v>1498</v>
      </c>
      <c r="P9" s="6"/>
    </row>
    <row r="10" spans="1:27">
      <c r="A10" s="4"/>
      <c r="E10" t="s">
        <v>1499</v>
      </c>
      <c r="P10" s="6"/>
    </row>
    <row r="11" spans="1:27">
      <c r="A11" s="7"/>
      <c r="B11" s="8"/>
      <c r="C11" s="8"/>
      <c r="D11" s="8"/>
      <c r="E11" s="8"/>
      <c r="F11" s="8"/>
      <c r="G11" s="8"/>
      <c r="H11" s="8"/>
      <c r="I11" s="8"/>
      <c r="J11" s="8"/>
      <c r="K11" s="8"/>
      <c r="L11" s="8"/>
      <c r="M11" s="8"/>
      <c r="N11" s="8"/>
      <c r="O11" s="8"/>
      <c r="P11" s="9"/>
    </row>
    <row r="12" spans="1:27">
      <c r="A12" s="4"/>
      <c r="P12" s="6"/>
    </row>
    <row r="13" spans="1:27">
      <c r="A13" s="4"/>
      <c r="B13" t="s">
        <v>1500</v>
      </c>
      <c r="J13" s="17"/>
      <c r="P13" s="6"/>
      <c r="AA13" s="142"/>
    </row>
    <row r="14" spans="1:27">
      <c r="A14" s="4"/>
      <c r="P14" s="6"/>
    </row>
    <row r="15" spans="1:27">
      <c r="A15" s="4"/>
      <c r="P15" s="6"/>
    </row>
    <row r="16" spans="1:27">
      <c r="A16" s="4"/>
      <c r="J16" s="17"/>
      <c r="P16" s="6"/>
    </row>
    <row r="17" spans="1:29">
      <c r="A17" s="4"/>
      <c r="P17" s="6"/>
    </row>
    <row r="18" spans="1:29">
      <c r="A18" s="4"/>
      <c r="P18" s="6"/>
    </row>
    <row r="19" spans="1:29">
      <c r="A19" s="293"/>
      <c r="B19" s="294"/>
      <c r="C19" s="294"/>
      <c r="D19" s="294"/>
      <c r="E19" s="294"/>
      <c r="F19" s="294"/>
      <c r="G19" s="294"/>
      <c r="H19" s="294"/>
      <c r="I19" s="294"/>
      <c r="J19" s="294"/>
      <c r="K19" s="294"/>
      <c r="L19" s="294"/>
      <c r="M19" s="294"/>
      <c r="N19" s="294"/>
      <c r="O19" s="294"/>
      <c r="P19" s="295"/>
    </row>
    <row r="20" spans="1:29">
      <c r="A20" s="4"/>
      <c r="P20" s="6"/>
      <c r="U20" s="142"/>
      <c r="V20" s="142"/>
      <c r="W20" s="142"/>
      <c r="X20" s="142"/>
      <c r="Z20" s="142"/>
      <c r="AB20" s="142"/>
    </row>
    <row r="21" spans="1:29">
      <c r="A21" s="4"/>
      <c r="K21" s="31"/>
      <c r="L21" s="31"/>
      <c r="M21" s="31"/>
      <c r="N21" s="31"/>
      <c r="P21" s="34"/>
      <c r="V21" s="142"/>
      <c r="W21" s="142"/>
      <c r="X21" s="142"/>
      <c r="Z21" s="142"/>
      <c r="AB21" s="142"/>
    </row>
    <row r="22" spans="1:29">
      <c r="A22" s="4"/>
      <c r="K22" s="24"/>
      <c r="M22" s="31"/>
      <c r="N22" s="31"/>
      <c r="P22" s="34"/>
      <c r="V22" s="142"/>
      <c r="X22" s="142"/>
      <c r="Z22" s="142"/>
      <c r="AB22" s="142"/>
    </row>
    <row r="23" spans="1:29">
      <c r="A23" s="4"/>
      <c r="I23" s="24"/>
      <c r="L23" s="24"/>
      <c r="N23" s="24"/>
      <c r="P23" s="34"/>
      <c r="V23" s="142"/>
      <c r="X23" s="142"/>
      <c r="Z23" s="142"/>
      <c r="AB23" s="142"/>
    </row>
    <row r="24" spans="1:29">
      <c r="A24" s="4"/>
      <c r="B24" s="24"/>
      <c r="E24" s="31"/>
      <c r="F24" s="31"/>
      <c r="I24" s="24"/>
      <c r="J24" s="24"/>
      <c r="L24" s="24"/>
      <c r="N24" s="24"/>
      <c r="P24" s="34"/>
      <c r="V24" s="142"/>
      <c r="X24" s="142"/>
      <c r="Z24" s="142"/>
      <c r="AB24" s="142"/>
    </row>
    <row r="25" spans="1:29">
      <c r="A25" s="4"/>
      <c r="E25" s="31"/>
      <c r="F25" s="31"/>
      <c r="I25" s="24"/>
      <c r="J25" s="24"/>
      <c r="L25" s="24"/>
      <c r="N25" s="24"/>
      <c r="P25" s="34"/>
      <c r="U25" s="142"/>
      <c r="V25" s="142"/>
      <c r="W25" s="142"/>
      <c r="X25" s="142"/>
      <c r="Z25" s="142"/>
      <c r="AB25" s="142"/>
    </row>
    <row r="26" spans="1:29">
      <c r="A26" s="4"/>
      <c r="N26" s="24"/>
      <c r="P26" s="34"/>
      <c r="V26" s="142"/>
      <c r="X26" s="142"/>
      <c r="Z26" s="142"/>
      <c r="AB26" s="142"/>
    </row>
    <row r="27" spans="1:29">
      <c r="A27" s="4"/>
      <c r="P27" s="6"/>
      <c r="U27" s="142"/>
      <c r="V27" s="142"/>
      <c r="X27" s="142"/>
      <c r="Z27" s="142"/>
      <c r="AB27" s="142"/>
    </row>
    <row r="28" spans="1:29">
      <c r="A28" s="4"/>
      <c r="E28" s="31"/>
      <c r="F28" s="31"/>
      <c r="I28" s="24"/>
      <c r="J28" s="24"/>
      <c r="L28" s="24"/>
      <c r="N28" s="208"/>
      <c r="P28" s="209"/>
    </row>
    <row r="29" spans="1:29">
      <c r="A29" s="298"/>
      <c r="P29" s="6"/>
      <c r="X29" s="142"/>
      <c r="AB29" s="142"/>
    </row>
    <row r="30" spans="1:29">
      <c r="A30" s="4"/>
      <c r="B30" s="15"/>
      <c r="P30" s="6"/>
      <c r="U30" s="31"/>
      <c r="V30" s="213"/>
      <c r="W30" s="31"/>
      <c r="X30" s="142"/>
      <c r="Y30" s="31"/>
      <c r="Z30" s="213"/>
      <c r="AA30" s="31"/>
      <c r="AB30" s="142"/>
    </row>
    <row r="31" spans="1:29">
      <c r="A31" s="4"/>
      <c r="B31" s="15"/>
      <c r="L31" s="24"/>
      <c r="N31" s="24"/>
      <c r="P31" s="206"/>
      <c r="U31" s="142"/>
      <c r="V31" s="142"/>
      <c r="W31" s="142"/>
      <c r="X31" s="142"/>
      <c r="AB31" s="142"/>
      <c r="AC31" s="24"/>
    </row>
    <row r="32" spans="1:29">
      <c r="A32" s="4"/>
      <c r="B32" s="15"/>
      <c r="L32" s="24"/>
      <c r="N32" s="24"/>
      <c r="P32" s="206"/>
      <c r="U32" s="142"/>
      <c r="V32" s="142"/>
      <c r="W32" s="142"/>
      <c r="X32" s="142"/>
      <c r="Z32" s="142"/>
      <c r="AB32" s="142"/>
      <c r="AC32" s="24"/>
    </row>
    <row r="33" spans="1:31">
      <c r="A33" s="4"/>
      <c r="B33" s="15"/>
      <c r="L33" s="208"/>
      <c r="N33" s="24"/>
      <c r="P33" s="206"/>
      <c r="V33" s="142"/>
      <c r="W33" s="142"/>
      <c r="X33" s="142"/>
      <c r="Y33" s="24"/>
      <c r="Z33" s="142"/>
      <c r="AB33" s="142"/>
      <c r="AC33" s="24"/>
      <c r="AE33" s="24"/>
    </row>
    <row r="34" spans="1:31">
      <c r="A34" s="4"/>
      <c r="B34" s="15"/>
      <c r="L34" s="24"/>
      <c r="N34" s="24"/>
      <c r="P34" s="300"/>
      <c r="U34" s="222"/>
      <c r="V34" s="142"/>
      <c r="W34" s="222"/>
      <c r="X34" s="142"/>
      <c r="Y34" s="222"/>
      <c r="Z34" s="142"/>
      <c r="AA34" s="24"/>
      <c r="AB34" s="142"/>
      <c r="AC34" s="222"/>
    </row>
    <row r="35" spans="1:31">
      <c r="A35" s="4"/>
      <c r="B35" s="15"/>
      <c r="P35" s="300"/>
      <c r="U35" s="222"/>
      <c r="V35" s="142"/>
      <c r="W35" s="142"/>
      <c r="X35" s="142"/>
      <c r="Y35" s="222"/>
      <c r="Z35" s="142"/>
      <c r="AA35" s="222"/>
      <c r="AB35" s="142"/>
      <c r="AC35" s="222"/>
    </row>
    <row r="36" spans="1:31">
      <c r="A36" s="4"/>
      <c r="B36" s="15"/>
      <c r="P36" s="300"/>
      <c r="U36" s="142"/>
      <c r="V36" s="142"/>
      <c r="W36" s="142"/>
      <c r="X36" s="142"/>
      <c r="Y36" s="142"/>
      <c r="Z36" s="142"/>
      <c r="AA36" s="142"/>
      <c r="AB36" s="142"/>
      <c r="AC36" s="142"/>
    </row>
    <row r="37" spans="1:31">
      <c r="A37" s="4"/>
      <c r="B37" s="15"/>
      <c r="P37" s="301"/>
      <c r="U37" s="222"/>
      <c r="V37" s="142"/>
      <c r="W37" s="222"/>
      <c r="X37" s="142"/>
      <c r="Y37" s="24"/>
      <c r="Z37" s="142"/>
      <c r="AA37" s="24"/>
      <c r="AB37" s="142"/>
      <c r="AC37" s="24"/>
    </row>
    <row r="38" spans="1:31">
      <c r="A38" s="4"/>
      <c r="B38" s="15"/>
      <c r="P38" s="301"/>
      <c r="V38" s="142"/>
      <c r="X38" s="142"/>
      <c r="Z38" s="142"/>
      <c r="AB38" s="142"/>
    </row>
    <row r="39" spans="1:31">
      <c r="A39" s="4"/>
      <c r="B39" s="15"/>
      <c r="P39" s="301"/>
      <c r="V39" s="142"/>
      <c r="X39" s="142"/>
      <c r="Y39" s="142"/>
      <c r="Z39" s="142"/>
      <c r="AA39" s="142"/>
      <c r="AB39" s="142"/>
      <c r="AC39" s="142"/>
      <c r="AE39" s="15"/>
    </row>
    <row r="40" spans="1:31">
      <c r="A40" s="4"/>
      <c r="B40" s="15"/>
      <c r="P40" s="301"/>
      <c r="U40" s="223"/>
      <c r="V40" s="142"/>
      <c r="W40" s="224"/>
      <c r="X40" s="142"/>
      <c r="Y40" s="225"/>
      <c r="Z40" s="142"/>
      <c r="AB40" s="142"/>
      <c r="AE40" s="15"/>
    </row>
    <row r="41" spans="1:31">
      <c r="A41" s="4"/>
      <c r="B41" s="15"/>
      <c r="P41" s="301"/>
      <c r="U41" s="223"/>
      <c r="V41" s="142"/>
      <c r="W41" s="224"/>
      <c r="X41" s="142"/>
      <c r="Z41" s="142"/>
      <c r="AB41" s="142"/>
      <c r="AE41" s="15"/>
    </row>
    <row r="42" spans="1:31">
      <c r="A42" s="4"/>
      <c r="B42" s="15"/>
      <c r="P42" s="301"/>
      <c r="U42" s="223"/>
      <c r="V42" s="142"/>
      <c r="W42" s="226"/>
      <c r="X42" s="142"/>
      <c r="Y42" s="142"/>
      <c r="Z42" s="142"/>
      <c r="AA42" s="142"/>
      <c r="AB42" s="142"/>
      <c r="AC42" s="142"/>
      <c r="AE42" s="15"/>
    </row>
    <row r="43" spans="1:31">
      <c r="A43" s="4"/>
      <c r="B43" s="15"/>
      <c r="P43" s="301"/>
      <c r="U43" s="223"/>
      <c r="V43" s="142"/>
      <c r="W43" s="225"/>
      <c r="X43" s="142"/>
      <c r="Z43" s="142"/>
      <c r="AB43" s="142"/>
      <c r="AE43" s="15"/>
    </row>
    <row r="44" spans="1:31">
      <c r="A44" s="4"/>
      <c r="B44" s="15"/>
      <c r="P44" s="301"/>
      <c r="V44" s="142"/>
      <c r="W44" s="142"/>
      <c r="X44" s="142"/>
      <c r="Z44" s="142"/>
      <c r="AB44" s="142"/>
      <c r="AE44" s="15"/>
    </row>
    <row r="45" spans="1:31">
      <c r="A45" s="4"/>
      <c r="B45" s="15"/>
      <c r="P45" s="301"/>
      <c r="U45" s="142"/>
      <c r="V45" s="142"/>
      <c r="W45" s="142"/>
      <c r="X45" s="142"/>
      <c r="Z45" s="142"/>
      <c r="AB45" s="142"/>
      <c r="AE45" s="15"/>
    </row>
    <row r="46" spans="1:31">
      <c r="A46" s="4"/>
      <c r="B46" s="15"/>
      <c r="P46" s="301"/>
      <c r="V46" s="142"/>
      <c r="W46" s="142"/>
      <c r="X46" s="142"/>
      <c r="Y46" s="142"/>
      <c r="Z46" s="142"/>
      <c r="AA46" s="142"/>
      <c r="AB46" s="142"/>
      <c r="AC46" s="142"/>
      <c r="AE46" s="15"/>
    </row>
    <row r="47" spans="1:31">
      <c r="A47" s="4"/>
      <c r="B47" s="15"/>
      <c r="P47" s="301"/>
      <c r="V47" s="142"/>
      <c r="X47" s="142"/>
      <c r="Z47" s="142"/>
      <c r="AB47" s="142"/>
      <c r="AE47" s="15"/>
    </row>
    <row r="48" spans="1:31">
      <c r="A48" s="4"/>
      <c r="B48" s="15"/>
      <c r="P48" s="301"/>
      <c r="V48" s="142"/>
      <c r="X48" s="142"/>
      <c r="Z48" s="142"/>
      <c r="AB48" s="142"/>
      <c r="AE48" s="15"/>
    </row>
    <row r="49" spans="1:31">
      <c r="A49" s="4"/>
      <c r="B49" s="15"/>
      <c r="P49" s="301"/>
      <c r="U49" s="142"/>
      <c r="V49" s="142"/>
      <c r="W49" s="142"/>
      <c r="X49" s="142"/>
      <c r="Z49" s="142"/>
      <c r="AB49" s="142"/>
      <c r="AE49" s="15"/>
    </row>
    <row r="50" spans="1:31">
      <c r="A50" s="4"/>
      <c r="B50" s="15"/>
      <c r="P50" s="301"/>
      <c r="V50" s="142"/>
      <c r="W50" s="142"/>
      <c r="X50" s="142"/>
      <c r="Y50" s="142"/>
      <c r="Z50" s="142"/>
      <c r="AA50" s="142"/>
      <c r="AB50" s="142"/>
      <c r="AC50" s="142"/>
      <c r="AE50" s="15"/>
    </row>
    <row r="51" spans="1:31">
      <c r="A51" s="4"/>
      <c r="B51" s="15"/>
      <c r="P51" s="301"/>
      <c r="V51" s="142"/>
      <c r="X51" s="142"/>
      <c r="Z51" s="142"/>
      <c r="AB51" s="142"/>
      <c r="AE51" s="15"/>
    </row>
    <row r="52" spans="1:31">
      <c r="A52" s="4"/>
      <c r="B52" s="15"/>
      <c r="P52" s="301"/>
      <c r="V52" s="142"/>
      <c r="X52" s="142"/>
      <c r="Z52" s="142"/>
      <c r="AB52" s="142"/>
      <c r="AE52" s="15"/>
    </row>
    <row r="53" spans="1:31">
      <c r="A53" s="4"/>
      <c r="B53" s="15"/>
      <c r="P53" s="301"/>
      <c r="U53" s="142"/>
      <c r="V53" s="142"/>
      <c r="W53" s="142"/>
      <c r="X53" s="142"/>
      <c r="Z53" s="142"/>
      <c r="AB53" s="142"/>
      <c r="AE53" s="15"/>
    </row>
    <row r="54" spans="1:31">
      <c r="A54" s="4"/>
      <c r="B54" s="15"/>
      <c r="P54" s="301"/>
      <c r="X54" s="142"/>
      <c r="Z54" s="142"/>
      <c r="AB54" s="142"/>
      <c r="AE54" s="15"/>
    </row>
    <row r="55" spans="1:31">
      <c r="A55" s="4"/>
      <c r="B55" s="15"/>
      <c r="P55" s="301"/>
      <c r="X55" s="142"/>
      <c r="Z55" s="142"/>
      <c r="AB55" s="142"/>
      <c r="AE55" s="15"/>
    </row>
    <row r="56" spans="1:31">
      <c r="A56" s="4"/>
      <c r="B56" s="15"/>
      <c r="P56" s="301"/>
      <c r="X56" s="142"/>
      <c r="Z56" s="142"/>
      <c r="AB56" s="142"/>
      <c r="AE56" s="15"/>
    </row>
    <row r="57" spans="1:31">
      <c r="A57" s="4"/>
      <c r="B57" s="15"/>
      <c r="P57" s="301"/>
      <c r="X57" s="142"/>
      <c r="Z57" s="142"/>
      <c r="AB57" s="142"/>
      <c r="AE57" s="15"/>
    </row>
    <row r="58" spans="1:31">
      <c r="A58" s="4"/>
      <c r="B58" s="15"/>
      <c r="P58" s="301"/>
      <c r="X58" s="142"/>
      <c r="Z58" s="142"/>
      <c r="AB58" s="142"/>
      <c r="AE58" s="15"/>
    </row>
    <row r="59" spans="1:31">
      <c r="A59" s="4"/>
      <c r="B59" s="15"/>
      <c r="P59" s="301"/>
      <c r="X59" s="142"/>
      <c r="Z59" s="142"/>
      <c r="AB59" s="142"/>
      <c r="AE59" s="15"/>
    </row>
    <row r="60" spans="1:31">
      <c r="A60" s="4"/>
      <c r="B60" s="15"/>
      <c r="P60" s="301"/>
      <c r="X60" s="142"/>
      <c r="Z60" s="142"/>
      <c r="AB60" s="142"/>
      <c r="AE60" s="15"/>
    </row>
    <row r="61" spans="1:31">
      <c r="A61" s="4"/>
      <c r="B61" s="15"/>
      <c r="P61" s="301"/>
      <c r="X61" s="142"/>
      <c r="Z61" s="142"/>
      <c r="AB61" s="142"/>
      <c r="AE61" s="15"/>
    </row>
    <row r="62" spans="1:31">
      <c r="A62" s="4"/>
      <c r="B62" s="15"/>
      <c r="P62" s="301"/>
      <c r="U62" s="233"/>
      <c r="X62" s="142"/>
      <c r="Z62" s="142"/>
      <c r="AB62" s="142"/>
      <c r="AE62" s="15"/>
    </row>
    <row r="63" spans="1:31">
      <c r="A63" s="4"/>
      <c r="B63" s="15"/>
      <c r="P63" s="301"/>
      <c r="U63" s="233"/>
      <c r="X63" s="142"/>
      <c r="Z63" s="142"/>
      <c r="AB63" s="142"/>
      <c r="AE63" s="15"/>
    </row>
    <row r="64" spans="1:31">
      <c r="A64" s="4"/>
      <c r="B64" s="15"/>
      <c r="P64" s="301"/>
      <c r="U64" s="302"/>
      <c r="X64" s="142"/>
      <c r="Z64" s="142"/>
      <c r="AB64" s="142"/>
      <c r="AE64" s="15"/>
    </row>
    <row r="65" spans="1:31">
      <c r="A65" s="4"/>
      <c r="B65" s="15"/>
      <c r="P65" s="301"/>
      <c r="X65" s="142"/>
      <c r="Z65" s="142"/>
      <c r="AB65" s="142"/>
      <c r="AE65" s="15"/>
    </row>
    <row r="66" spans="1:31">
      <c r="A66" s="4"/>
      <c r="B66" s="15"/>
      <c r="P66" s="301"/>
      <c r="X66" s="142"/>
      <c r="Z66" s="142"/>
      <c r="AB66" s="142"/>
      <c r="AE66" s="15"/>
    </row>
    <row r="67" spans="1:31">
      <c r="A67" s="4"/>
      <c r="B67" s="15"/>
      <c r="P67" s="301"/>
      <c r="X67" s="142"/>
      <c r="Z67" s="142"/>
      <c r="AB67" s="142"/>
      <c r="AE67" s="15"/>
    </row>
    <row r="68" spans="1:31">
      <c r="A68" s="4"/>
      <c r="B68" s="15"/>
      <c r="P68" s="301"/>
      <c r="X68" s="142"/>
      <c r="Z68" s="142"/>
      <c r="AB68" s="142"/>
      <c r="AE68" s="15"/>
    </row>
    <row r="69" spans="1:31">
      <c r="A69" s="4"/>
      <c r="P69" s="301"/>
      <c r="X69" s="142"/>
      <c r="Z69" s="142"/>
      <c r="AB69" s="142"/>
      <c r="AE69" s="15"/>
    </row>
    <row r="70" spans="1:31">
      <c r="A70" s="4"/>
      <c r="B70" s="15"/>
      <c r="K70" s="150"/>
      <c r="L70" s="304"/>
      <c r="M70" s="150"/>
      <c r="N70" s="304"/>
      <c r="P70" s="301"/>
      <c r="X70" s="142"/>
      <c r="Z70" s="142"/>
      <c r="AB70" s="142"/>
      <c r="AE70" s="15"/>
    </row>
    <row r="71" spans="1:31">
      <c r="A71" s="7"/>
      <c r="B71" s="8"/>
      <c r="C71" s="8"/>
      <c r="D71" s="8"/>
      <c r="E71" s="8"/>
      <c r="F71" s="8"/>
      <c r="G71" s="8"/>
      <c r="H71" s="8"/>
      <c r="I71" s="8"/>
      <c r="J71" s="8"/>
      <c r="K71" s="214"/>
      <c r="L71" s="214"/>
      <c r="M71" s="214"/>
      <c r="N71" s="214"/>
      <c r="O71" s="8"/>
      <c r="P71" s="9"/>
      <c r="X71" s="142"/>
      <c r="Z71" s="142"/>
      <c r="AB71" s="142"/>
      <c r="AE71" s="15"/>
    </row>
    <row r="72" spans="1:31">
      <c r="X72" s="142"/>
      <c r="Z72" s="142"/>
      <c r="AB72" s="142"/>
      <c r="AE72" s="15"/>
    </row>
    <row r="73" spans="1:31">
      <c r="X73" s="142"/>
      <c r="Z73" s="142"/>
      <c r="AB73" s="142"/>
      <c r="AE73" s="15"/>
    </row>
    <row r="74" spans="1:31">
      <c r="I74" s="24"/>
      <c r="P74" s="15" t="s">
        <v>2352</v>
      </c>
      <c r="X74" s="142"/>
      <c r="Z74" s="142"/>
      <c r="AB74" s="142"/>
      <c r="AE74" s="15"/>
    </row>
    <row r="75" spans="1:31">
      <c r="P75" s="17"/>
      <c r="X75" s="142"/>
      <c r="Z75" s="142"/>
      <c r="AB75" s="142"/>
      <c r="AE75" s="15"/>
    </row>
    <row r="76" spans="1:31">
      <c r="X76" s="142"/>
      <c r="Z76" s="142"/>
      <c r="AB76" s="142"/>
      <c r="AE76" s="15"/>
    </row>
    <row r="77" spans="1:31">
      <c r="X77" s="142"/>
      <c r="Z77" s="142"/>
      <c r="AB77" s="142"/>
      <c r="AE77" s="15"/>
    </row>
    <row r="78" spans="1:31">
      <c r="S78" s="150"/>
      <c r="T78" s="150"/>
      <c r="U78" s="150"/>
      <c r="V78" s="150"/>
      <c r="X78" s="142"/>
      <c r="Z78" s="142"/>
      <c r="AB78" s="142"/>
    </row>
    <row r="79" spans="1:31">
      <c r="S79" s="150"/>
      <c r="T79" s="150"/>
      <c r="U79" s="150"/>
      <c r="V79" s="150"/>
      <c r="W79" s="142"/>
      <c r="X79" s="142"/>
      <c r="Z79" s="142"/>
      <c r="AB79" s="135"/>
      <c r="AC79" s="135"/>
      <c r="AE79" s="15"/>
    </row>
    <row r="80" spans="1:31">
      <c r="S80" s="150"/>
      <c r="T80" s="150"/>
      <c r="U80" s="150"/>
      <c r="V80" s="150"/>
      <c r="X80" s="142"/>
      <c r="Z80" s="142"/>
      <c r="AB80" s="135"/>
      <c r="AC80" s="135"/>
    </row>
    <row r="81" spans="4:25">
      <c r="S81" s="150"/>
      <c r="T81" s="150"/>
      <c r="U81" s="150"/>
      <c r="V81" s="150"/>
    </row>
    <row r="82" spans="4:25">
      <c r="Y82" s="24"/>
    </row>
    <row r="84" spans="4:25" ht="15.75">
      <c r="D84" s="234"/>
    </row>
    <row r="89" spans="4:25">
      <c r="W89" s="142"/>
    </row>
    <row r="167" spans="18:18">
      <c r="R167" t="s">
        <v>492</v>
      </c>
    </row>
  </sheetData>
  <customSheetViews>
    <customSheetView guid="{3336704C-C86D-41A0-9B04-03A25221C3F1}" scale="87" colorId="22" showPageBreaks="1" printArea="1" showRuler="0">
      <selection activeCell="P7" sqref="P7"/>
      <pageMargins left="0.5" right="0.5" top="0.5" bottom="0.55000000000000004" header="0.5" footer="0.5"/>
      <pageSetup scale="60" fitToWidth="2" orientation="portrait" r:id="rId1"/>
      <headerFooter alignWithMargins="0"/>
    </customSheetView>
    <customSheetView guid="{186A0260-DB8C-42F6-ADCE-9C35D9933D5B}" scale="87" colorId="22" showRuler="0">
      <selection activeCell="E17" sqref="E17"/>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selection activeCell="P7" sqref="P7"/>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K63">
      <selection activeCell="Q75" sqref="A1:Q75"/>
      <pageMargins left="0.5" right="0.5" top="0.5" bottom="0.55000000000000004" header="0.5" footer="0.5"/>
      <pageSetup scale="60" fitToWidth="2" orientation="portrait" r:id="rId4"/>
      <headerFooter alignWithMargins="0"/>
    </customSheetView>
    <customSheetView guid="{56D44596-4A75-4B45-B852-2389F2F06E07}" scale="87" colorId="22" showRuler="0" topLeftCell="K63">
      <selection activeCell="Q75" sqref="A1:Q75"/>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topLeftCell="K1">
      <selection activeCell="P7" sqref="P7"/>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ransitionEvaluation="1" transitionEntry="1"/>
  <dimension ref="A3:AE167"/>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4"/>
      <c r="F9" t="s">
        <v>2699</v>
      </c>
      <c r="P9" s="6"/>
    </row>
    <row r="10" spans="1:27">
      <c r="A10" s="4"/>
      <c r="P10" s="6"/>
    </row>
    <row r="11" spans="1:27">
      <c r="A11" s="7"/>
      <c r="B11" s="8"/>
      <c r="C11" s="8"/>
      <c r="D11" s="8"/>
      <c r="E11" s="8"/>
      <c r="F11" s="8"/>
      <c r="G11" s="8"/>
      <c r="H11" s="8"/>
      <c r="I11" s="8"/>
      <c r="J11" s="8"/>
      <c r="K11" s="8"/>
      <c r="L11" s="8"/>
      <c r="M11" s="8"/>
      <c r="N11" s="8"/>
      <c r="O11" s="8"/>
      <c r="P11" s="9"/>
    </row>
    <row r="12" spans="1:27">
      <c r="A12" s="4"/>
      <c r="P12" s="6"/>
    </row>
    <row r="13" spans="1:27" ht="30" customHeight="1">
      <c r="A13" s="4"/>
      <c r="B13" s="961" t="s">
        <v>2700</v>
      </c>
      <c r="C13" s="961"/>
      <c r="D13" s="961"/>
      <c r="E13" s="961"/>
      <c r="F13" s="961"/>
      <c r="G13" s="961"/>
      <c r="H13" s="961"/>
      <c r="I13" s="961"/>
      <c r="J13" s="961"/>
      <c r="K13" s="961"/>
      <c r="L13" s="961"/>
      <c r="M13" s="961"/>
      <c r="N13" s="961"/>
      <c r="O13" s="961"/>
      <c r="P13" s="962"/>
      <c r="AA13" s="142"/>
    </row>
    <row r="14" spans="1:27">
      <c r="A14" s="293"/>
      <c r="B14" s="294"/>
      <c r="C14" s="294"/>
      <c r="D14" s="294"/>
      <c r="E14" s="294"/>
      <c r="F14" s="294"/>
      <c r="G14" s="294"/>
      <c r="H14" s="294"/>
      <c r="I14" s="294"/>
      <c r="J14" s="294"/>
      <c r="K14" s="294"/>
      <c r="L14" s="294"/>
      <c r="M14" s="294"/>
      <c r="N14" s="294"/>
      <c r="O14" s="294"/>
      <c r="P14" s="295"/>
    </row>
    <row r="15" spans="1:27">
      <c r="A15" s="4"/>
      <c r="P15" s="6"/>
    </row>
    <row r="16" spans="1:27">
      <c r="A16" s="4"/>
      <c r="B16" s="941" t="s">
        <v>2702</v>
      </c>
      <c r="C16" s="941"/>
      <c r="D16" s="941"/>
      <c r="E16" s="941"/>
      <c r="F16" s="941"/>
      <c r="G16" s="941"/>
      <c r="H16" s="941"/>
      <c r="I16" s="941"/>
      <c r="J16" s="17"/>
      <c r="K16" s="941" t="s">
        <v>2701</v>
      </c>
      <c r="L16" s="941"/>
      <c r="M16" s="941"/>
      <c r="N16" s="941"/>
      <c r="O16" s="941"/>
      <c r="P16" s="942"/>
    </row>
    <row r="17" spans="1:29">
      <c r="A17" s="4"/>
      <c r="P17" s="6"/>
    </row>
    <row r="18" spans="1:29">
      <c r="A18" s="4"/>
      <c r="B18" s="959"/>
      <c r="C18" s="959"/>
      <c r="D18" s="959"/>
      <c r="E18" s="959"/>
      <c r="F18" s="959"/>
      <c r="G18" s="959"/>
      <c r="H18" s="959"/>
      <c r="I18" s="959"/>
      <c r="L18" s="959"/>
      <c r="M18" s="959"/>
      <c r="N18" s="959"/>
      <c r="O18" s="959"/>
      <c r="P18" s="960"/>
    </row>
    <row r="19" spans="1:29">
      <c r="B19" s="959"/>
      <c r="C19" s="959"/>
      <c r="D19" s="959"/>
      <c r="E19" s="959"/>
      <c r="F19" s="959"/>
      <c r="G19" s="959"/>
      <c r="H19" s="959"/>
      <c r="I19" s="959"/>
      <c r="L19" s="959"/>
      <c r="M19" s="959"/>
      <c r="N19" s="959"/>
      <c r="O19" s="959"/>
      <c r="P19" s="960"/>
    </row>
    <row r="20" spans="1:29">
      <c r="A20" s="4"/>
      <c r="B20" s="959"/>
      <c r="C20" s="959"/>
      <c r="D20" s="959"/>
      <c r="E20" s="959"/>
      <c r="F20" s="959"/>
      <c r="G20" s="959"/>
      <c r="H20" s="959"/>
      <c r="I20" s="959"/>
      <c r="L20" s="959"/>
      <c r="M20" s="959"/>
      <c r="N20" s="959"/>
      <c r="O20" s="959"/>
      <c r="P20" s="960"/>
      <c r="U20" s="142"/>
      <c r="V20" s="142"/>
      <c r="W20" s="142"/>
      <c r="X20" s="142"/>
      <c r="Z20" s="142"/>
      <c r="AB20" s="142"/>
    </row>
    <row r="21" spans="1:29">
      <c r="A21" s="4"/>
      <c r="K21" s="31"/>
      <c r="L21" s="31"/>
      <c r="M21" s="31"/>
      <c r="N21" s="31"/>
      <c r="P21" s="34"/>
      <c r="V21" s="142"/>
      <c r="W21" s="142"/>
      <c r="X21" s="142"/>
      <c r="Z21" s="142"/>
      <c r="AB21" s="142"/>
    </row>
    <row r="22" spans="1:29">
      <c r="A22" s="4"/>
      <c r="K22" s="24"/>
      <c r="M22" s="31"/>
      <c r="N22" s="31"/>
      <c r="P22" s="34"/>
      <c r="V22" s="142"/>
      <c r="X22" s="142"/>
      <c r="Z22" s="142"/>
      <c r="AB22" s="142"/>
    </row>
    <row r="23" spans="1:29">
      <c r="A23" s="4"/>
      <c r="I23" s="24"/>
      <c r="L23" s="24"/>
      <c r="N23" s="24"/>
      <c r="P23" s="34"/>
      <c r="V23" s="142"/>
      <c r="X23" s="142"/>
      <c r="Z23" s="142"/>
      <c r="AB23" s="142"/>
    </row>
    <row r="24" spans="1:29">
      <c r="A24" s="4"/>
      <c r="B24" s="24"/>
      <c r="E24" s="31"/>
      <c r="F24" s="31"/>
      <c r="I24" s="24"/>
      <c r="J24" s="24"/>
      <c r="L24" s="24"/>
      <c r="N24" s="24"/>
      <c r="P24" s="34"/>
      <c r="V24" s="142"/>
      <c r="X24" s="142"/>
      <c r="Z24" s="142"/>
      <c r="AB24" s="142"/>
    </row>
    <row r="25" spans="1:29">
      <c r="A25" s="4"/>
      <c r="E25" s="31"/>
      <c r="F25" s="31"/>
      <c r="I25" s="24"/>
      <c r="J25" s="24"/>
      <c r="L25" s="24"/>
      <c r="N25" s="24"/>
      <c r="P25" s="34"/>
      <c r="U25" s="142"/>
      <c r="V25" s="142"/>
      <c r="W25" s="142"/>
      <c r="X25" s="142"/>
      <c r="Z25" s="142"/>
      <c r="AB25" s="142"/>
    </row>
    <row r="26" spans="1:29">
      <c r="A26" s="4"/>
      <c r="N26" s="24"/>
      <c r="P26" s="34"/>
      <c r="V26" s="142"/>
      <c r="X26" s="142"/>
      <c r="Z26" s="142"/>
      <c r="AB26" s="142"/>
    </row>
    <row r="27" spans="1:29">
      <c r="A27" s="4"/>
      <c r="P27" s="6"/>
      <c r="U27" s="142"/>
      <c r="V27" s="142"/>
      <c r="X27" s="142"/>
      <c r="Z27" s="142"/>
      <c r="AB27" s="142"/>
    </row>
    <row r="28" spans="1:29">
      <c r="A28" s="4"/>
      <c r="E28" s="31"/>
      <c r="F28" s="31"/>
      <c r="I28" s="24"/>
      <c r="J28" s="24"/>
      <c r="L28" s="24"/>
      <c r="N28" s="208"/>
      <c r="P28" s="209"/>
    </row>
    <row r="29" spans="1:29">
      <c r="A29" s="298"/>
      <c r="P29" s="6"/>
      <c r="X29" s="142"/>
      <c r="AB29" s="142"/>
    </row>
    <row r="30" spans="1:29">
      <c r="A30" s="4"/>
      <c r="B30" s="15"/>
      <c r="P30" s="6"/>
      <c r="U30" s="31"/>
      <c r="V30" s="213"/>
      <c r="W30" s="31"/>
      <c r="X30" s="142"/>
      <c r="Y30" s="31"/>
      <c r="Z30" s="213"/>
      <c r="AA30" s="31"/>
      <c r="AB30" s="142"/>
    </row>
    <row r="31" spans="1:29">
      <c r="A31" s="4"/>
      <c r="B31" s="15"/>
      <c r="L31" s="24"/>
      <c r="N31" s="24"/>
      <c r="P31" s="206"/>
      <c r="U31" s="142"/>
      <c r="V31" s="142"/>
      <c r="W31" s="142"/>
      <c r="X31" s="142"/>
      <c r="AB31" s="142"/>
      <c r="AC31" s="24"/>
    </row>
    <row r="32" spans="1:29">
      <c r="A32" s="4"/>
      <c r="B32" s="15"/>
      <c r="L32" s="24"/>
      <c r="N32" s="24"/>
      <c r="P32" s="206"/>
      <c r="U32" s="142"/>
      <c r="V32" s="142"/>
      <c r="W32" s="142"/>
      <c r="X32" s="142"/>
      <c r="Z32" s="142"/>
      <c r="AB32" s="142"/>
      <c r="AC32" s="24"/>
    </row>
    <row r="33" spans="1:31">
      <c r="A33" s="4"/>
      <c r="B33" s="15"/>
      <c r="L33" s="208"/>
      <c r="N33" s="24"/>
      <c r="P33" s="206"/>
      <c r="V33" s="142"/>
      <c r="W33" s="142"/>
      <c r="X33" s="142"/>
      <c r="Y33" s="24"/>
      <c r="Z33" s="142"/>
      <c r="AB33" s="142"/>
      <c r="AC33" s="24"/>
      <c r="AE33" s="24"/>
    </row>
    <row r="34" spans="1:31">
      <c r="A34" s="4"/>
      <c r="B34" s="15"/>
      <c r="L34" s="24"/>
      <c r="N34" s="24"/>
      <c r="P34" s="300"/>
      <c r="U34" s="222"/>
      <c r="V34" s="142"/>
      <c r="W34" s="222"/>
      <c r="X34" s="142"/>
      <c r="Y34" s="222"/>
      <c r="Z34" s="142"/>
      <c r="AA34" s="24"/>
      <c r="AB34" s="142"/>
      <c r="AC34" s="222"/>
    </row>
    <row r="35" spans="1:31">
      <c r="A35" s="4"/>
      <c r="B35" s="15"/>
      <c r="P35" s="300"/>
      <c r="U35" s="222"/>
      <c r="V35" s="142"/>
      <c r="W35" s="142"/>
      <c r="X35" s="142"/>
      <c r="Y35" s="222"/>
      <c r="Z35" s="142"/>
      <c r="AA35" s="222"/>
      <c r="AB35" s="142"/>
      <c r="AC35" s="222"/>
    </row>
    <row r="36" spans="1:31">
      <c r="A36" s="4"/>
      <c r="B36" s="15"/>
      <c r="P36" s="300"/>
      <c r="U36" s="142"/>
      <c r="V36" s="142"/>
      <c r="W36" s="142"/>
      <c r="X36" s="142"/>
      <c r="Y36" s="142"/>
      <c r="Z36" s="142"/>
      <c r="AA36" s="142"/>
      <c r="AB36" s="142"/>
      <c r="AC36" s="142"/>
    </row>
    <row r="37" spans="1:31">
      <c r="A37" s="4"/>
      <c r="B37" s="15"/>
      <c r="P37" s="301"/>
      <c r="U37" s="222"/>
      <c r="V37" s="142"/>
      <c r="W37" s="222"/>
      <c r="X37" s="142"/>
      <c r="Y37" s="24"/>
      <c r="Z37" s="142"/>
      <c r="AA37" s="24"/>
      <c r="AB37" s="142"/>
      <c r="AC37" s="24"/>
    </row>
    <row r="38" spans="1:31">
      <c r="A38" s="4"/>
      <c r="B38" s="15"/>
      <c r="P38" s="301"/>
      <c r="V38" s="142"/>
      <c r="X38" s="142"/>
      <c r="Z38" s="142"/>
      <c r="AB38" s="142"/>
    </row>
    <row r="39" spans="1:31">
      <c r="A39" s="4"/>
      <c r="B39" s="15"/>
      <c r="P39" s="301"/>
      <c r="V39" s="142"/>
      <c r="X39" s="142"/>
      <c r="Y39" s="142"/>
      <c r="Z39" s="142"/>
      <c r="AA39" s="142"/>
      <c r="AB39" s="142"/>
      <c r="AC39" s="142"/>
      <c r="AE39" s="15"/>
    </row>
    <row r="40" spans="1:31">
      <c r="A40" s="4"/>
      <c r="B40" s="15"/>
      <c r="P40" s="301"/>
      <c r="U40" s="223"/>
      <c r="V40" s="142"/>
      <c r="W40" s="224"/>
      <c r="X40" s="142"/>
      <c r="Y40" s="225"/>
      <c r="Z40" s="142"/>
      <c r="AB40" s="142"/>
      <c r="AE40" s="15"/>
    </row>
    <row r="41" spans="1:31">
      <c r="A41" s="4"/>
      <c r="B41" s="15"/>
      <c r="P41" s="301"/>
      <c r="U41" s="223"/>
      <c r="V41" s="142"/>
      <c r="W41" s="224"/>
      <c r="X41" s="142"/>
      <c r="Z41" s="142"/>
      <c r="AB41" s="142"/>
      <c r="AE41" s="15"/>
    </row>
    <row r="42" spans="1:31">
      <c r="A42" s="4"/>
      <c r="B42" s="15"/>
      <c r="P42" s="301"/>
      <c r="U42" s="223"/>
      <c r="V42" s="142"/>
      <c r="W42" s="226"/>
      <c r="X42" s="142"/>
      <c r="Y42" s="142"/>
      <c r="Z42" s="142"/>
      <c r="AA42" s="142"/>
      <c r="AB42" s="142"/>
      <c r="AC42" s="142"/>
      <c r="AE42" s="15"/>
    </row>
    <row r="43" spans="1:31">
      <c r="A43" s="4"/>
      <c r="B43" s="15"/>
      <c r="P43" s="301"/>
      <c r="U43" s="223"/>
      <c r="V43" s="142"/>
      <c r="W43" s="225"/>
      <c r="X43" s="142"/>
      <c r="Z43" s="142"/>
      <c r="AB43" s="142"/>
      <c r="AE43" s="15"/>
    </row>
    <row r="44" spans="1:31">
      <c r="A44" s="4"/>
      <c r="B44" s="15"/>
      <c r="P44" s="301"/>
      <c r="V44" s="142"/>
      <c r="W44" s="142"/>
      <c r="X44" s="142"/>
      <c r="Z44" s="142"/>
      <c r="AB44" s="142"/>
      <c r="AE44" s="15"/>
    </row>
    <row r="45" spans="1:31">
      <c r="A45" s="4"/>
      <c r="B45" s="15"/>
      <c r="P45" s="301"/>
      <c r="U45" s="142"/>
      <c r="V45" s="142"/>
      <c r="W45" s="142"/>
      <c r="X45" s="142"/>
      <c r="Z45" s="142"/>
      <c r="AB45" s="142"/>
      <c r="AE45" s="15"/>
    </row>
    <row r="46" spans="1:31">
      <c r="A46" s="4"/>
      <c r="B46" s="15"/>
      <c r="P46" s="301"/>
      <c r="V46" s="142"/>
      <c r="W46" s="142"/>
      <c r="X46" s="142"/>
      <c r="Y46" s="142"/>
      <c r="Z46" s="142"/>
      <c r="AA46" s="142"/>
      <c r="AB46" s="142"/>
      <c r="AC46" s="142"/>
      <c r="AE46" s="15"/>
    </row>
    <row r="47" spans="1:31">
      <c r="A47" s="4"/>
      <c r="B47" s="15"/>
      <c r="P47" s="301"/>
      <c r="V47" s="142"/>
      <c r="X47" s="142"/>
      <c r="Z47" s="142"/>
      <c r="AB47" s="142"/>
      <c r="AE47" s="15"/>
    </row>
    <row r="48" spans="1:31">
      <c r="A48" s="4"/>
      <c r="B48" s="15"/>
      <c r="P48" s="301"/>
      <c r="V48" s="142"/>
      <c r="X48" s="142"/>
      <c r="Z48" s="142"/>
      <c r="AB48" s="142"/>
      <c r="AE48" s="15"/>
    </row>
    <row r="49" spans="1:31">
      <c r="A49" s="4"/>
      <c r="B49" s="15"/>
      <c r="P49" s="301"/>
      <c r="U49" s="142"/>
      <c r="V49" s="142"/>
      <c r="W49" s="142"/>
      <c r="X49" s="142"/>
      <c r="Z49" s="142"/>
      <c r="AB49" s="142"/>
      <c r="AE49" s="15"/>
    </row>
    <row r="50" spans="1:31">
      <c r="A50" s="4"/>
      <c r="B50" s="15"/>
      <c r="P50" s="301"/>
      <c r="V50" s="142"/>
      <c r="W50" s="142"/>
      <c r="X50" s="142"/>
      <c r="Y50" s="142"/>
      <c r="Z50" s="142"/>
      <c r="AA50" s="142"/>
      <c r="AB50" s="142"/>
      <c r="AC50" s="142"/>
      <c r="AE50" s="15"/>
    </row>
    <row r="51" spans="1:31">
      <c r="A51" s="4"/>
      <c r="B51" s="15"/>
      <c r="P51" s="301"/>
      <c r="V51" s="142"/>
      <c r="X51" s="142"/>
      <c r="Z51" s="142"/>
      <c r="AB51" s="142"/>
      <c r="AE51" s="15"/>
    </row>
    <row r="52" spans="1:31">
      <c r="A52" s="4"/>
      <c r="B52" s="15"/>
      <c r="P52" s="301"/>
      <c r="V52" s="142"/>
      <c r="X52" s="142"/>
      <c r="Z52" s="142"/>
      <c r="AB52" s="142"/>
      <c r="AE52" s="15"/>
    </row>
    <row r="53" spans="1:31">
      <c r="A53" s="4"/>
      <c r="B53" s="15"/>
      <c r="P53" s="301"/>
      <c r="U53" s="142"/>
      <c r="V53" s="142"/>
      <c r="W53" s="142"/>
      <c r="X53" s="142"/>
      <c r="Z53" s="142"/>
      <c r="AB53" s="142"/>
      <c r="AE53" s="15"/>
    </row>
    <row r="54" spans="1:31">
      <c r="A54" s="4"/>
      <c r="B54" s="15"/>
      <c r="P54" s="301"/>
      <c r="X54" s="142"/>
      <c r="Z54" s="142"/>
      <c r="AB54" s="142"/>
      <c r="AE54" s="15"/>
    </row>
    <row r="55" spans="1:31">
      <c r="A55" s="4"/>
      <c r="B55" s="15"/>
      <c r="P55" s="301"/>
      <c r="X55" s="142"/>
      <c r="Z55" s="142"/>
      <c r="AB55" s="142"/>
      <c r="AE55" s="15"/>
    </row>
    <row r="56" spans="1:31">
      <c r="A56" s="4"/>
      <c r="B56" s="15"/>
      <c r="P56" s="301"/>
      <c r="X56" s="142"/>
      <c r="Z56" s="142"/>
      <c r="AB56" s="142"/>
      <c r="AE56" s="15"/>
    </row>
    <row r="57" spans="1:31">
      <c r="A57" s="4"/>
      <c r="B57" s="15"/>
      <c r="P57" s="301"/>
      <c r="X57" s="142"/>
      <c r="Z57" s="142"/>
      <c r="AB57" s="142"/>
      <c r="AE57" s="15"/>
    </row>
    <row r="58" spans="1:31">
      <c r="A58" s="4"/>
      <c r="B58" s="15"/>
      <c r="P58" s="301"/>
      <c r="X58" s="142"/>
      <c r="Z58" s="142"/>
      <c r="AB58" s="142"/>
      <c r="AE58" s="15"/>
    </row>
    <row r="59" spans="1:31">
      <c r="A59" s="4"/>
      <c r="B59" s="15"/>
      <c r="P59" s="301"/>
      <c r="X59" s="142"/>
      <c r="Z59" s="142"/>
      <c r="AB59" s="142"/>
      <c r="AE59" s="15"/>
    </row>
    <row r="60" spans="1:31">
      <c r="A60" s="4"/>
      <c r="B60" s="15"/>
      <c r="P60" s="301"/>
      <c r="X60" s="142"/>
      <c r="Z60" s="142"/>
      <c r="AB60" s="142"/>
      <c r="AE60" s="15"/>
    </row>
    <row r="61" spans="1:31">
      <c r="A61" s="4"/>
      <c r="B61" s="15"/>
      <c r="P61" s="301"/>
      <c r="X61" s="142"/>
      <c r="Z61" s="142"/>
      <c r="AB61" s="142"/>
      <c r="AE61" s="15"/>
    </row>
    <row r="62" spans="1:31">
      <c r="A62" s="4"/>
      <c r="B62" s="15"/>
      <c r="P62" s="301"/>
      <c r="U62" s="233"/>
      <c r="X62" s="142"/>
      <c r="Z62" s="142"/>
      <c r="AB62" s="142"/>
      <c r="AE62" s="15"/>
    </row>
    <row r="63" spans="1:31">
      <c r="A63" s="4"/>
      <c r="B63" s="15"/>
      <c r="P63" s="301"/>
      <c r="U63" s="233"/>
      <c r="X63" s="142"/>
      <c r="Z63" s="142"/>
      <c r="AB63" s="142"/>
      <c r="AE63" s="15"/>
    </row>
    <row r="64" spans="1:31">
      <c r="A64" s="4"/>
      <c r="B64" s="15"/>
      <c r="P64" s="301"/>
      <c r="U64" s="302"/>
      <c r="X64" s="142"/>
      <c r="Z64" s="142"/>
      <c r="AB64" s="142"/>
      <c r="AE64" s="15"/>
    </row>
    <row r="65" spans="1:31">
      <c r="A65" s="4"/>
      <c r="B65" s="15"/>
      <c r="P65" s="301"/>
      <c r="X65" s="142"/>
      <c r="Z65" s="142"/>
      <c r="AB65" s="142"/>
      <c r="AE65" s="15"/>
    </row>
    <row r="66" spans="1:31">
      <c r="A66" s="4"/>
      <c r="B66" s="15"/>
      <c r="P66" s="301"/>
      <c r="X66" s="142"/>
      <c r="Z66" s="142"/>
      <c r="AB66" s="142"/>
      <c r="AE66" s="15"/>
    </row>
    <row r="67" spans="1:31">
      <c r="A67" s="4"/>
      <c r="B67" s="15"/>
      <c r="P67" s="301"/>
      <c r="X67" s="142"/>
      <c r="Z67" s="142"/>
      <c r="AB67" s="142"/>
      <c r="AE67" s="15"/>
    </row>
    <row r="68" spans="1:31">
      <c r="A68" s="4"/>
      <c r="B68" s="15"/>
      <c r="P68" s="301"/>
      <c r="X68" s="142"/>
      <c r="Z68" s="142"/>
      <c r="AB68" s="142"/>
      <c r="AE68" s="15"/>
    </row>
    <row r="69" spans="1:31">
      <c r="A69" s="4"/>
      <c r="P69" s="301"/>
      <c r="X69" s="142"/>
      <c r="Z69" s="142"/>
      <c r="AB69" s="142"/>
      <c r="AE69" s="15"/>
    </row>
    <row r="70" spans="1:31">
      <c r="A70" s="4"/>
      <c r="B70" s="15"/>
      <c r="K70" s="150"/>
      <c r="L70" s="304"/>
      <c r="M70" s="150"/>
      <c r="N70" s="304"/>
      <c r="P70" s="301"/>
      <c r="X70" s="142"/>
      <c r="Z70" s="142"/>
      <c r="AB70" s="142"/>
      <c r="AE70" s="15"/>
    </row>
    <row r="71" spans="1:31">
      <c r="A71" s="7"/>
      <c r="B71" s="8"/>
      <c r="C71" s="8"/>
      <c r="D71" s="8"/>
      <c r="E71" s="8"/>
      <c r="F71" s="8"/>
      <c r="G71" s="8"/>
      <c r="H71" s="8"/>
      <c r="I71" s="8"/>
      <c r="J71" s="8"/>
      <c r="K71" s="214"/>
      <c r="L71" s="214"/>
      <c r="M71" s="214"/>
      <c r="N71" s="214"/>
      <c r="O71" s="8"/>
      <c r="P71" s="9"/>
      <c r="X71" s="142"/>
      <c r="Z71" s="142"/>
      <c r="AB71" s="142"/>
      <c r="AE71" s="15"/>
    </row>
    <row r="72" spans="1:31">
      <c r="X72" s="142"/>
      <c r="Z72" s="142"/>
      <c r="AB72" s="142"/>
      <c r="AE72" s="15"/>
    </row>
    <row r="73" spans="1:31">
      <c r="X73" s="142"/>
      <c r="Z73" s="142"/>
      <c r="AB73" s="142"/>
      <c r="AE73" s="15"/>
    </row>
    <row r="74" spans="1:31">
      <c r="I74" s="24"/>
      <c r="P74" s="15" t="s">
        <v>2352</v>
      </c>
      <c r="X74" s="142"/>
      <c r="Z74" s="142"/>
      <c r="AB74" s="142"/>
      <c r="AE74" s="15"/>
    </row>
    <row r="75" spans="1:31">
      <c r="P75" s="17"/>
      <c r="X75" s="142"/>
      <c r="Z75" s="142"/>
      <c r="AB75" s="142"/>
      <c r="AE75" s="15"/>
    </row>
    <row r="76" spans="1:31">
      <c r="X76" s="142"/>
      <c r="Z76" s="142"/>
      <c r="AB76" s="142"/>
      <c r="AE76" s="15"/>
    </row>
    <row r="77" spans="1:31">
      <c r="X77" s="142"/>
      <c r="Z77" s="142"/>
      <c r="AB77" s="142"/>
      <c r="AE77" s="15"/>
    </row>
    <row r="78" spans="1:31">
      <c r="S78" s="150"/>
      <c r="T78" s="150"/>
      <c r="U78" s="150"/>
      <c r="V78" s="150"/>
      <c r="X78" s="142"/>
      <c r="Z78" s="142"/>
      <c r="AB78" s="142"/>
    </row>
    <row r="79" spans="1:31">
      <c r="S79" s="150"/>
      <c r="T79" s="150"/>
      <c r="U79" s="150"/>
      <c r="V79" s="150"/>
      <c r="W79" s="142"/>
      <c r="X79" s="142"/>
      <c r="Z79" s="142"/>
      <c r="AB79" s="135"/>
      <c r="AC79" s="135"/>
      <c r="AE79" s="15"/>
    </row>
    <row r="80" spans="1:31">
      <c r="S80" s="150"/>
      <c r="T80" s="150"/>
      <c r="U80" s="150"/>
      <c r="V80" s="150"/>
      <c r="X80" s="142"/>
      <c r="Z80" s="142"/>
      <c r="AB80" s="135"/>
      <c r="AC80" s="135"/>
    </row>
    <row r="81" spans="4:25">
      <c r="S81" s="150"/>
      <c r="T81" s="150"/>
      <c r="U81" s="150"/>
      <c r="V81" s="150"/>
    </row>
    <row r="82" spans="4:25">
      <c r="Y82" s="24"/>
    </row>
    <row r="84" spans="4:25" ht="15.75">
      <c r="D84" s="234"/>
    </row>
    <row r="89" spans="4:25">
      <c r="W89" s="142"/>
    </row>
    <row r="167" spans="18:18">
      <c r="R167" t="s">
        <v>492</v>
      </c>
    </row>
  </sheetData>
  <mergeCells count="9">
    <mergeCell ref="B20:I20"/>
    <mergeCell ref="L18:P18"/>
    <mergeCell ref="L19:P19"/>
    <mergeCell ref="L20:P20"/>
    <mergeCell ref="B13:P13"/>
    <mergeCell ref="B16:I16"/>
    <mergeCell ref="K16:P16"/>
    <mergeCell ref="B18:I18"/>
    <mergeCell ref="B19:I19"/>
  </mergeCells>
  <pageMargins left="0.5" right="0.5" top="0.5" bottom="0.55000000000000004" header="0.5" footer="0.5"/>
  <pageSetup scale="60" fitToWidth="2"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ransitionEvaluation="1" transitionEntry="1"/>
  <dimension ref="A3:AE167"/>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4"/>
      <c r="F9" t="s">
        <v>1501</v>
      </c>
      <c r="P9" s="6"/>
    </row>
    <row r="10" spans="1:27">
      <c r="A10" s="4"/>
      <c r="F10" t="s">
        <v>1502</v>
      </c>
      <c r="P10" s="6"/>
    </row>
    <row r="11" spans="1:27">
      <c r="A11" s="7"/>
      <c r="B11" s="8"/>
      <c r="C11" s="8"/>
      <c r="D11" s="8"/>
      <c r="E11" s="8"/>
      <c r="F11" s="8"/>
      <c r="G11" s="8"/>
      <c r="H11" s="8"/>
      <c r="I11" s="8"/>
      <c r="J11" s="8"/>
      <c r="K11" s="8"/>
      <c r="L11" s="8"/>
      <c r="M11" s="8"/>
      <c r="N11" s="8"/>
      <c r="O11" s="8"/>
      <c r="P11" s="9"/>
    </row>
    <row r="12" spans="1:27">
      <c r="A12" s="4"/>
      <c r="P12" s="6"/>
    </row>
    <row r="13" spans="1:27">
      <c r="A13" s="4"/>
      <c r="B13" t="s">
        <v>1503</v>
      </c>
      <c r="J13" s="17"/>
      <c r="P13" s="6"/>
      <c r="AA13" s="142"/>
    </row>
    <row r="14" spans="1:27">
      <c r="A14" s="4"/>
      <c r="B14" t="s">
        <v>1504</v>
      </c>
      <c r="P14" s="6"/>
    </row>
    <row r="15" spans="1:27">
      <c r="A15" s="4"/>
      <c r="P15" s="6"/>
    </row>
    <row r="16" spans="1:27">
      <c r="A16" s="4"/>
      <c r="J16" s="17"/>
      <c r="P16" s="6"/>
    </row>
    <row r="17" spans="1:29">
      <c r="A17" s="4"/>
      <c r="P17" s="6"/>
    </row>
    <row r="18" spans="1:29">
      <c r="A18" s="4"/>
      <c r="P18" s="6"/>
    </row>
    <row r="19" spans="1:29">
      <c r="A19" s="293"/>
      <c r="B19" s="294"/>
      <c r="C19" s="294"/>
      <c r="D19" s="294"/>
      <c r="E19" s="294"/>
      <c r="F19" s="294"/>
      <c r="G19" s="294"/>
      <c r="H19" s="294"/>
      <c r="I19" s="294"/>
      <c r="J19" s="294"/>
      <c r="K19" s="294"/>
      <c r="L19" s="294"/>
      <c r="M19" s="294"/>
      <c r="N19" s="294"/>
      <c r="O19" s="294"/>
      <c r="P19" s="295"/>
    </row>
    <row r="20" spans="1:29">
      <c r="A20" s="4"/>
      <c r="P20" s="6"/>
      <c r="U20" s="142"/>
      <c r="V20" s="142"/>
      <c r="W20" s="142"/>
      <c r="X20" s="142"/>
      <c r="Z20" s="142"/>
      <c r="AB20" s="142"/>
    </row>
    <row r="21" spans="1:29">
      <c r="A21" s="4"/>
      <c r="K21" s="31"/>
      <c r="L21" s="31"/>
      <c r="M21" s="31"/>
      <c r="N21" s="31"/>
      <c r="P21" s="34"/>
      <c r="V21" s="142"/>
      <c r="W21" s="142"/>
      <c r="X21" s="142"/>
      <c r="Z21" s="142"/>
      <c r="AB21" s="142"/>
    </row>
    <row r="22" spans="1:29">
      <c r="A22" s="4"/>
      <c r="K22" s="24"/>
      <c r="M22" s="31"/>
      <c r="N22" s="31"/>
      <c r="P22" s="34"/>
      <c r="V22" s="142"/>
      <c r="X22" s="142"/>
      <c r="Z22" s="142"/>
      <c r="AB22" s="142"/>
    </row>
    <row r="23" spans="1:29">
      <c r="A23" s="4"/>
      <c r="I23" s="24"/>
      <c r="L23" s="24"/>
      <c r="N23" s="24"/>
      <c r="P23" s="34"/>
      <c r="V23" s="142"/>
      <c r="X23" s="142"/>
      <c r="Z23" s="142"/>
      <c r="AB23" s="142"/>
    </row>
    <row r="24" spans="1:29">
      <c r="A24" s="4"/>
      <c r="B24" s="24"/>
      <c r="E24" s="31"/>
      <c r="F24" s="31"/>
      <c r="I24" s="24"/>
      <c r="J24" s="24"/>
      <c r="L24" s="24"/>
      <c r="N24" s="24"/>
      <c r="P24" s="34"/>
      <c r="V24" s="142"/>
      <c r="X24" s="142"/>
      <c r="Z24" s="142"/>
      <c r="AB24" s="142"/>
    </row>
    <row r="25" spans="1:29">
      <c r="A25" s="4"/>
      <c r="E25" s="31"/>
      <c r="F25" s="31"/>
      <c r="I25" s="24"/>
      <c r="J25" s="24"/>
      <c r="L25" s="24"/>
      <c r="N25" s="24"/>
      <c r="P25" s="34"/>
      <c r="U25" s="142"/>
      <c r="V25" s="142"/>
      <c r="W25" s="142"/>
      <c r="X25" s="142"/>
      <c r="Z25" s="142"/>
      <c r="AB25" s="142"/>
    </row>
    <row r="26" spans="1:29">
      <c r="A26" s="4"/>
      <c r="N26" s="24"/>
      <c r="P26" s="34"/>
      <c r="V26" s="142"/>
      <c r="X26" s="142"/>
      <c r="Z26" s="142"/>
      <c r="AB26" s="142"/>
    </row>
    <row r="27" spans="1:29">
      <c r="A27" s="4"/>
      <c r="P27" s="6"/>
      <c r="U27" s="142"/>
      <c r="V27" s="142"/>
      <c r="X27" s="142"/>
      <c r="Z27" s="142"/>
      <c r="AB27" s="142"/>
    </row>
    <row r="28" spans="1:29">
      <c r="A28" s="4"/>
      <c r="E28" s="31"/>
      <c r="F28" s="31"/>
      <c r="I28" s="24"/>
      <c r="J28" s="24"/>
      <c r="L28" s="24"/>
      <c r="N28" s="208"/>
      <c r="P28" s="209"/>
    </row>
    <row r="29" spans="1:29">
      <c r="A29" s="298"/>
      <c r="P29" s="6"/>
      <c r="X29" s="142"/>
      <c r="AB29" s="142"/>
    </row>
    <row r="30" spans="1:29">
      <c r="A30" s="4"/>
      <c r="B30" s="15"/>
      <c r="P30" s="6"/>
      <c r="U30" s="31"/>
      <c r="V30" s="213"/>
      <c r="W30" s="31"/>
      <c r="X30" s="142"/>
      <c r="Y30" s="31"/>
      <c r="Z30" s="213"/>
      <c r="AA30" s="31"/>
      <c r="AB30" s="142"/>
    </row>
    <row r="31" spans="1:29">
      <c r="A31" s="4"/>
      <c r="B31" s="15"/>
      <c r="L31" s="24"/>
      <c r="N31" s="24"/>
      <c r="P31" s="206"/>
      <c r="U31" s="142"/>
      <c r="V31" s="142"/>
      <c r="W31" s="142"/>
      <c r="X31" s="142"/>
      <c r="AB31" s="142"/>
      <c r="AC31" s="24"/>
    </row>
    <row r="32" spans="1:29">
      <c r="A32" s="4"/>
      <c r="B32" s="15"/>
      <c r="L32" s="24"/>
      <c r="N32" s="24"/>
      <c r="P32" s="206"/>
      <c r="U32" s="142"/>
      <c r="V32" s="142"/>
      <c r="W32" s="142"/>
      <c r="X32" s="142"/>
      <c r="Z32" s="142"/>
      <c r="AB32" s="142"/>
      <c r="AC32" s="24"/>
    </row>
    <row r="33" spans="1:31">
      <c r="A33" s="4"/>
      <c r="B33" s="15"/>
      <c r="L33" s="208"/>
      <c r="N33" s="24"/>
      <c r="P33" s="206"/>
      <c r="V33" s="142"/>
      <c r="W33" s="142"/>
      <c r="X33" s="142"/>
      <c r="Y33" s="24"/>
      <c r="Z33" s="142"/>
      <c r="AB33" s="142"/>
      <c r="AC33" s="24"/>
      <c r="AE33" s="24"/>
    </row>
    <row r="34" spans="1:31">
      <c r="A34" s="4"/>
      <c r="B34" s="15"/>
      <c r="L34" s="24"/>
      <c r="N34" s="24"/>
      <c r="P34" s="300"/>
      <c r="U34" s="222"/>
      <c r="V34" s="142"/>
      <c r="W34" s="222"/>
      <c r="X34" s="142"/>
      <c r="Y34" s="222"/>
      <c r="Z34" s="142"/>
      <c r="AA34" s="24"/>
      <c r="AB34" s="142"/>
      <c r="AC34" s="222"/>
    </row>
    <row r="35" spans="1:31">
      <c r="A35" s="4"/>
      <c r="B35" s="15"/>
      <c r="P35" s="300"/>
      <c r="U35" s="222"/>
      <c r="V35" s="142"/>
      <c r="W35" s="142"/>
      <c r="X35" s="142"/>
      <c r="Y35" s="222"/>
      <c r="Z35" s="142"/>
      <c r="AA35" s="222"/>
      <c r="AB35" s="142"/>
      <c r="AC35" s="222"/>
    </row>
    <row r="36" spans="1:31">
      <c r="A36" s="4"/>
      <c r="B36" s="15"/>
      <c r="P36" s="300"/>
      <c r="U36" s="142"/>
      <c r="V36" s="142"/>
      <c r="W36" s="142"/>
      <c r="X36" s="142"/>
      <c r="Y36" s="142"/>
      <c r="Z36" s="142"/>
      <c r="AA36" s="142"/>
      <c r="AB36" s="142"/>
      <c r="AC36" s="142"/>
    </row>
    <row r="37" spans="1:31">
      <c r="A37" s="4"/>
      <c r="B37" s="15"/>
      <c r="P37" s="301"/>
      <c r="U37" s="222"/>
      <c r="V37" s="142"/>
      <c r="W37" s="222"/>
      <c r="X37" s="142"/>
      <c r="Y37" s="24"/>
      <c r="Z37" s="142"/>
      <c r="AA37" s="24"/>
      <c r="AB37" s="142"/>
      <c r="AC37" s="24"/>
    </row>
    <row r="38" spans="1:31">
      <c r="A38" s="4"/>
      <c r="B38" s="15"/>
      <c r="P38" s="301"/>
      <c r="V38" s="142"/>
      <c r="X38" s="142"/>
      <c r="Z38" s="142"/>
      <c r="AB38" s="142"/>
    </row>
    <row r="39" spans="1:31">
      <c r="A39" s="4"/>
      <c r="B39" s="15"/>
      <c r="P39" s="301"/>
      <c r="V39" s="142"/>
      <c r="X39" s="142"/>
      <c r="Y39" s="142"/>
      <c r="Z39" s="142"/>
      <c r="AA39" s="142"/>
      <c r="AB39" s="142"/>
      <c r="AC39" s="142"/>
      <c r="AE39" s="15"/>
    </row>
    <row r="40" spans="1:31">
      <c r="A40" s="4"/>
      <c r="B40" s="15"/>
      <c r="P40" s="301"/>
      <c r="U40" s="223"/>
      <c r="V40" s="142"/>
      <c r="W40" s="224"/>
      <c r="X40" s="142"/>
      <c r="Y40" s="225"/>
      <c r="Z40" s="142"/>
      <c r="AB40" s="142"/>
      <c r="AE40" s="15"/>
    </row>
    <row r="41" spans="1:31">
      <c r="A41" s="4"/>
      <c r="B41" s="15"/>
      <c r="P41" s="301"/>
      <c r="U41" s="223"/>
      <c r="V41" s="142"/>
      <c r="W41" s="224"/>
      <c r="X41" s="142"/>
      <c r="Z41" s="142"/>
      <c r="AB41" s="142"/>
      <c r="AE41" s="15"/>
    </row>
    <row r="42" spans="1:31">
      <c r="A42" s="4"/>
      <c r="B42" s="15"/>
      <c r="P42" s="301"/>
      <c r="U42" s="223"/>
      <c r="V42" s="142"/>
      <c r="W42" s="226"/>
      <c r="X42" s="142"/>
      <c r="Y42" s="142"/>
      <c r="Z42" s="142"/>
      <c r="AA42" s="142"/>
      <c r="AB42" s="142"/>
      <c r="AC42" s="142"/>
      <c r="AE42" s="15"/>
    </row>
    <row r="43" spans="1:31">
      <c r="A43" s="4"/>
      <c r="B43" s="15"/>
      <c r="P43" s="301"/>
      <c r="U43" s="223"/>
      <c r="V43" s="142"/>
      <c r="W43" s="225"/>
      <c r="X43" s="142"/>
      <c r="Z43" s="142"/>
      <c r="AB43" s="142"/>
      <c r="AE43" s="15"/>
    </row>
    <row r="44" spans="1:31">
      <c r="A44" s="4"/>
      <c r="B44" s="15"/>
      <c r="P44" s="301"/>
      <c r="V44" s="142"/>
      <c r="W44" s="142"/>
      <c r="X44" s="142"/>
      <c r="Z44" s="142"/>
      <c r="AB44" s="142"/>
      <c r="AE44" s="15"/>
    </row>
    <row r="45" spans="1:31">
      <c r="A45" s="4"/>
      <c r="B45" s="15"/>
      <c r="P45" s="301"/>
      <c r="U45" s="142"/>
      <c r="V45" s="142"/>
      <c r="W45" s="142"/>
      <c r="X45" s="142"/>
      <c r="Z45" s="142"/>
      <c r="AB45" s="142"/>
      <c r="AE45" s="15"/>
    </row>
    <row r="46" spans="1:31">
      <c r="A46" s="4"/>
      <c r="B46" s="15"/>
      <c r="P46" s="301"/>
      <c r="V46" s="142"/>
      <c r="W46" s="142"/>
      <c r="X46" s="142"/>
      <c r="Y46" s="142"/>
      <c r="Z46" s="142"/>
      <c r="AA46" s="142"/>
      <c r="AB46" s="142"/>
      <c r="AC46" s="142"/>
      <c r="AE46" s="15"/>
    </row>
    <row r="47" spans="1:31">
      <c r="A47" s="4"/>
      <c r="B47" s="15"/>
      <c r="P47" s="301"/>
      <c r="V47" s="142"/>
      <c r="X47" s="142"/>
      <c r="Z47" s="142"/>
      <c r="AB47" s="142"/>
      <c r="AE47" s="15"/>
    </row>
    <row r="48" spans="1:31">
      <c r="A48" s="4"/>
      <c r="B48" s="15"/>
      <c r="P48" s="301"/>
      <c r="V48" s="142"/>
      <c r="X48" s="142"/>
      <c r="Z48" s="142"/>
      <c r="AB48" s="142"/>
      <c r="AE48" s="15"/>
    </row>
    <row r="49" spans="1:31">
      <c r="A49" s="4"/>
      <c r="B49" s="15"/>
      <c r="P49" s="301"/>
      <c r="U49" s="142"/>
      <c r="V49" s="142"/>
      <c r="W49" s="142"/>
      <c r="X49" s="142"/>
      <c r="Z49" s="142"/>
      <c r="AB49" s="142"/>
      <c r="AE49" s="15"/>
    </row>
    <row r="50" spans="1:31">
      <c r="A50" s="4"/>
      <c r="B50" s="15"/>
      <c r="P50" s="301"/>
      <c r="V50" s="142"/>
      <c r="W50" s="142"/>
      <c r="X50" s="142"/>
      <c r="Y50" s="142"/>
      <c r="Z50" s="142"/>
      <c r="AA50" s="142"/>
      <c r="AB50" s="142"/>
      <c r="AC50" s="142"/>
      <c r="AE50" s="15"/>
    </row>
    <row r="51" spans="1:31">
      <c r="A51" s="4"/>
      <c r="B51" s="15"/>
      <c r="P51" s="301"/>
      <c r="V51" s="142"/>
      <c r="X51" s="142"/>
      <c r="Z51" s="142"/>
      <c r="AB51" s="142"/>
      <c r="AE51" s="15"/>
    </row>
    <row r="52" spans="1:31">
      <c r="A52" s="4"/>
      <c r="B52" s="15"/>
      <c r="P52" s="301"/>
      <c r="V52" s="142"/>
      <c r="X52" s="142"/>
      <c r="Z52" s="142"/>
      <c r="AB52" s="142"/>
      <c r="AE52" s="15"/>
    </row>
    <row r="53" spans="1:31">
      <c r="A53" s="4"/>
      <c r="B53" s="15"/>
      <c r="P53" s="301"/>
      <c r="U53" s="142"/>
      <c r="V53" s="142"/>
      <c r="W53" s="142"/>
      <c r="X53" s="142"/>
      <c r="Z53" s="142"/>
      <c r="AB53" s="142"/>
      <c r="AE53" s="15"/>
    </row>
    <row r="54" spans="1:31">
      <c r="A54" s="4"/>
      <c r="B54" s="15"/>
      <c r="P54" s="301"/>
      <c r="X54" s="142"/>
      <c r="Z54" s="142"/>
      <c r="AB54" s="142"/>
      <c r="AE54" s="15"/>
    </row>
    <row r="55" spans="1:31">
      <c r="A55" s="4"/>
      <c r="B55" s="15"/>
      <c r="P55" s="301"/>
      <c r="X55" s="142"/>
      <c r="Z55" s="142"/>
      <c r="AB55" s="142"/>
      <c r="AE55" s="15"/>
    </row>
    <row r="56" spans="1:31">
      <c r="A56" s="4"/>
      <c r="B56" s="15"/>
      <c r="P56" s="301"/>
      <c r="X56" s="142"/>
      <c r="Z56" s="142"/>
      <c r="AB56" s="142"/>
      <c r="AE56" s="15"/>
    </row>
    <row r="57" spans="1:31">
      <c r="A57" s="4"/>
      <c r="B57" s="15"/>
      <c r="P57" s="301"/>
      <c r="X57" s="142"/>
      <c r="Z57" s="142"/>
      <c r="AB57" s="142"/>
      <c r="AE57" s="15"/>
    </row>
    <row r="58" spans="1:31">
      <c r="A58" s="4"/>
      <c r="B58" s="15"/>
      <c r="P58" s="301"/>
      <c r="X58" s="142"/>
      <c r="Z58" s="142"/>
      <c r="AB58" s="142"/>
      <c r="AE58" s="15"/>
    </row>
    <row r="59" spans="1:31">
      <c r="A59" s="4"/>
      <c r="B59" s="15"/>
      <c r="P59" s="301"/>
      <c r="X59" s="142"/>
      <c r="Z59" s="142"/>
      <c r="AB59" s="142"/>
      <c r="AE59" s="15"/>
    </row>
    <row r="60" spans="1:31">
      <c r="A60" s="4"/>
      <c r="B60" s="15"/>
      <c r="P60" s="301"/>
      <c r="X60" s="142"/>
      <c r="Z60" s="142"/>
      <c r="AB60" s="142"/>
      <c r="AE60" s="15"/>
    </row>
    <row r="61" spans="1:31">
      <c r="A61" s="4"/>
      <c r="B61" s="15"/>
      <c r="P61" s="301"/>
      <c r="X61" s="142"/>
      <c r="Z61" s="142"/>
      <c r="AB61" s="142"/>
      <c r="AE61" s="15"/>
    </row>
    <row r="62" spans="1:31">
      <c r="A62" s="4"/>
      <c r="B62" s="15"/>
      <c r="P62" s="301"/>
      <c r="U62" s="233"/>
      <c r="X62" s="142"/>
      <c r="Z62" s="142"/>
      <c r="AB62" s="142"/>
      <c r="AE62" s="15"/>
    </row>
    <row r="63" spans="1:31">
      <c r="A63" s="4"/>
      <c r="B63" s="15"/>
      <c r="P63" s="301"/>
      <c r="U63" s="233"/>
      <c r="X63" s="142"/>
      <c r="Z63" s="142"/>
      <c r="AB63" s="142"/>
      <c r="AE63" s="15"/>
    </row>
    <row r="64" spans="1:31">
      <c r="A64" s="4"/>
      <c r="B64" s="15"/>
      <c r="P64" s="301"/>
      <c r="U64" s="302"/>
      <c r="X64" s="142"/>
      <c r="Z64" s="142"/>
      <c r="AB64" s="142"/>
      <c r="AE64" s="15"/>
    </row>
    <row r="65" spans="1:31">
      <c r="A65" s="4"/>
      <c r="B65" s="15"/>
      <c r="P65" s="301"/>
      <c r="X65" s="142"/>
      <c r="Z65" s="142"/>
      <c r="AB65" s="142"/>
      <c r="AE65" s="15"/>
    </row>
    <row r="66" spans="1:31">
      <c r="A66" s="4"/>
      <c r="B66" s="15"/>
      <c r="P66" s="301"/>
      <c r="X66" s="142"/>
      <c r="Z66" s="142"/>
      <c r="AB66" s="142"/>
      <c r="AE66" s="15"/>
    </row>
    <row r="67" spans="1:31">
      <c r="A67" s="4"/>
      <c r="B67" s="15"/>
      <c r="P67" s="301"/>
      <c r="X67" s="142"/>
      <c r="Z67" s="142"/>
      <c r="AB67" s="142"/>
      <c r="AE67" s="15"/>
    </row>
    <row r="68" spans="1:31">
      <c r="A68" s="4"/>
      <c r="B68" s="15"/>
      <c r="P68" s="301"/>
      <c r="X68" s="142"/>
      <c r="Z68" s="142"/>
      <c r="AB68" s="142"/>
      <c r="AE68" s="15"/>
    </row>
    <row r="69" spans="1:31">
      <c r="A69" s="4"/>
      <c r="P69" s="301"/>
      <c r="X69" s="142"/>
      <c r="Z69" s="142"/>
      <c r="AB69" s="142"/>
      <c r="AE69" s="15"/>
    </row>
    <row r="70" spans="1:31">
      <c r="A70" s="4"/>
      <c r="B70" s="15"/>
      <c r="K70" s="150"/>
      <c r="L70" s="304"/>
      <c r="M70" s="150"/>
      <c r="N70" s="304"/>
      <c r="P70" s="301"/>
      <c r="X70" s="142"/>
      <c r="Z70" s="142"/>
      <c r="AB70" s="142"/>
      <c r="AE70" s="15"/>
    </row>
    <row r="71" spans="1:31">
      <c r="A71" s="7"/>
      <c r="B71" s="8"/>
      <c r="C71" s="8"/>
      <c r="D71" s="8"/>
      <c r="E71" s="8"/>
      <c r="F71" s="8"/>
      <c r="G71" s="8"/>
      <c r="H71" s="8"/>
      <c r="I71" s="8"/>
      <c r="J71" s="8"/>
      <c r="K71" s="214"/>
      <c r="L71" s="214"/>
      <c r="M71" s="214"/>
      <c r="N71" s="214"/>
      <c r="O71" s="8"/>
      <c r="P71" s="9"/>
      <c r="X71" s="142"/>
      <c r="Z71" s="142"/>
      <c r="AB71" s="142"/>
      <c r="AE71" s="15"/>
    </row>
    <row r="72" spans="1:31">
      <c r="X72" s="142"/>
      <c r="Z72" s="142"/>
      <c r="AB72" s="142"/>
      <c r="AE72" s="15"/>
    </row>
    <row r="73" spans="1:31">
      <c r="X73" s="142"/>
      <c r="Z73" s="142"/>
      <c r="AB73" s="142"/>
      <c r="AE73" s="15"/>
    </row>
    <row r="74" spans="1:31">
      <c r="I74" s="24"/>
      <c r="P74" s="15" t="s">
        <v>2353</v>
      </c>
      <c r="X74" s="142"/>
      <c r="Z74" s="142"/>
      <c r="AB74" s="142"/>
      <c r="AE74" s="15"/>
    </row>
    <row r="75" spans="1:31">
      <c r="P75" s="17"/>
      <c r="X75" s="142"/>
      <c r="Z75" s="142"/>
      <c r="AB75" s="142"/>
      <c r="AE75" s="15"/>
    </row>
    <row r="76" spans="1:31">
      <c r="X76" s="142"/>
      <c r="Z76" s="142"/>
      <c r="AB76" s="142"/>
      <c r="AE76" s="15"/>
    </row>
    <row r="77" spans="1:31">
      <c r="X77" s="142"/>
      <c r="Z77" s="142"/>
      <c r="AB77" s="142"/>
      <c r="AE77" s="15"/>
    </row>
    <row r="78" spans="1:31">
      <c r="S78" s="150"/>
      <c r="T78" s="150"/>
      <c r="U78" s="150"/>
      <c r="V78" s="150"/>
      <c r="X78" s="142"/>
      <c r="Z78" s="142"/>
      <c r="AB78" s="142"/>
    </row>
    <row r="79" spans="1:31">
      <c r="S79" s="150"/>
      <c r="T79" s="150"/>
      <c r="U79" s="150"/>
      <c r="V79" s="150"/>
      <c r="W79" s="142"/>
      <c r="X79" s="142"/>
      <c r="Z79" s="142"/>
      <c r="AB79" s="135"/>
      <c r="AC79" s="135"/>
      <c r="AE79" s="15"/>
    </row>
    <row r="80" spans="1:31">
      <c r="S80" s="150"/>
      <c r="T80" s="150"/>
      <c r="U80" s="150"/>
      <c r="V80" s="150"/>
      <c r="X80" s="142"/>
      <c r="Z80" s="142"/>
      <c r="AB80" s="135"/>
      <c r="AC80" s="135"/>
    </row>
    <row r="81" spans="4:25">
      <c r="S81" s="150"/>
      <c r="T81" s="150"/>
      <c r="U81" s="150"/>
      <c r="V81" s="150"/>
    </row>
    <row r="82" spans="4:25">
      <c r="Y82" s="24"/>
    </row>
    <row r="84" spans="4:25" ht="15.75">
      <c r="D84" s="234"/>
    </row>
    <row r="89" spans="4:25">
      <c r="W89" s="142"/>
    </row>
    <row r="167" spans="18:18">
      <c r="R167" t="s">
        <v>492</v>
      </c>
    </row>
  </sheetData>
  <customSheetViews>
    <customSheetView guid="{3336704C-C86D-41A0-9B04-03A25221C3F1}" scale="87" colorId="22" showPageBreaks="1" printArea="1" showRuler="0">
      <selection activeCell="P7" sqref="P7"/>
      <pageMargins left="0.5" right="0.5" top="0.5" bottom="0.55000000000000004" header="0.5" footer="0.5"/>
      <pageSetup scale="60" fitToWidth="2" orientation="portrait" r:id="rId1"/>
      <headerFooter alignWithMargins="0"/>
    </customSheetView>
    <customSheetView guid="{186A0260-DB8C-42F6-ADCE-9C35D9933D5B}" scale="87" colorId="22" showRuler="0" topLeftCell="A2">
      <selection activeCell="F10" sqref="F10"/>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selection activeCell="P7" sqref="P7"/>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K63">
      <selection activeCell="Q75" sqref="A1:Q75"/>
      <pageMargins left="0.5" right="0.5" top="0.5" bottom="0.55000000000000004" header="0.5" footer="0.5"/>
      <pageSetup scale="60" fitToWidth="2" orientation="portrait" r:id="rId4"/>
      <headerFooter alignWithMargins="0"/>
    </customSheetView>
    <customSheetView guid="{56D44596-4A75-4B45-B852-2389F2F06E07}" scale="87" colorId="22" showRuler="0" topLeftCell="K63">
      <selection activeCell="Q75" sqref="A1:Q75"/>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topLeftCell="J2">
      <selection activeCell="P7" sqref="P7"/>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ransitionEvaluation="1" transitionEntry="1"/>
  <dimension ref="A3:AE170"/>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8.88671875" customWidth="1"/>
    <col min="13" max="13" width="0.88671875" customWidth="1"/>
    <col min="14" max="14" width="12.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30" t="s">
        <v>1505</v>
      </c>
      <c r="B9" s="31"/>
      <c r="C9" s="31"/>
      <c r="D9" s="31"/>
      <c r="E9" s="31"/>
      <c r="F9" s="31"/>
      <c r="G9" s="31"/>
      <c r="H9" s="31"/>
      <c r="I9" s="31"/>
      <c r="J9" s="31"/>
      <c r="K9" s="31"/>
      <c r="L9" s="31"/>
      <c r="M9" s="31"/>
      <c r="N9" s="31"/>
      <c r="O9" s="31"/>
      <c r="P9" s="33"/>
    </row>
    <row r="10" spans="1:27">
      <c r="A10" s="4"/>
      <c r="P10" s="6"/>
    </row>
    <row r="11" spans="1:27">
      <c r="A11" s="7"/>
      <c r="B11" s="8"/>
      <c r="C11" s="8"/>
      <c r="D11" s="8"/>
      <c r="E11" s="8"/>
      <c r="F11" s="8"/>
      <c r="G11" s="8"/>
      <c r="H11" s="8"/>
      <c r="I11" s="8"/>
      <c r="J11" s="8"/>
      <c r="K11" s="8"/>
      <c r="L11" s="8"/>
      <c r="M11" s="8"/>
      <c r="N11" s="8"/>
      <c r="O11" s="8"/>
      <c r="P11" s="9"/>
    </row>
    <row r="12" spans="1:27">
      <c r="A12" s="4"/>
      <c r="P12" s="6"/>
    </row>
    <row r="13" spans="1:27">
      <c r="A13" s="4"/>
      <c r="B13" t="s">
        <v>1506</v>
      </c>
      <c r="J13" s="17"/>
      <c r="P13" s="6"/>
      <c r="AA13" s="142"/>
    </row>
    <row r="14" spans="1:27">
      <c r="A14" s="293"/>
      <c r="B14" s="294"/>
      <c r="C14" s="294"/>
      <c r="D14" s="294"/>
      <c r="E14" s="294"/>
      <c r="F14" s="294"/>
      <c r="G14" s="294"/>
      <c r="H14" s="294"/>
      <c r="I14" s="294"/>
      <c r="J14" s="294"/>
      <c r="K14" s="294"/>
      <c r="L14" s="294"/>
      <c r="M14" s="294"/>
      <c r="N14" s="294"/>
      <c r="O14" s="294"/>
      <c r="P14" s="295"/>
    </row>
    <row r="15" spans="1:27">
      <c r="A15" s="4"/>
      <c r="C15" s="297"/>
      <c r="K15" s="296"/>
      <c r="M15" s="297"/>
      <c r="O15" s="297"/>
      <c r="P15" s="6"/>
    </row>
    <row r="16" spans="1:27">
      <c r="A16" s="4"/>
      <c r="B16" t="s">
        <v>752</v>
      </c>
      <c r="C16" s="298"/>
      <c r="J16" s="17"/>
      <c r="M16" s="298"/>
      <c r="O16" s="298"/>
      <c r="P16" s="6"/>
    </row>
    <row r="17" spans="1:29">
      <c r="A17" s="4"/>
      <c r="B17" t="s">
        <v>2499</v>
      </c>
      <c r="C17" s="298"/>
      <c r="F17" t="s">
        <v>70</v>
      </c>
      <c r="M17" s="298"/>
      <c r="N17" s="24" t="s">
        <v>1507</v>
      </c>
      <c r="O17" s="298"/>
      <c r="P17" s="34" t="s">
        <v>1508</v>
      </c>
    </row>
    <row r="18" spans="1:29">
      <c r="A18" s="293"/>
      <c r="B18" s="294"/>
      <c r="C18" s="299"/>
      <c r="D18" s="294"/>
      <c r="E18" s="294"/>
      <c r="F18" s="528" t="s">
        <v>739</v>
      </c>
      <c r="G18" s="294"/>
      <c r="H18" s="294"/>
      <c r="I18" s="294"/>
      <c r="J18" s="294"/>
      <c r="K18" s="294"/>
      <c r="M18" s="299"/>
      <c r="N18" s="529" t="s">
        <v>2508</v>
      </c>
      <c r="O18" s="299"/>
      <c r="P18" s="530" t="s">
        <v>675</v>
      </c>
    </row>
    <row r="19" spans="1:29">
      <c r="A19" s="531"/>
      <c r="B19" s="296">
        <v>1</v>
      </c>
      <c r="C19" s="296"/>
      <c r="D19" s="296" t="s">
        <v>1509</v>
      </c>
      <c r="E19" s="296"/>
      <c r="F19" s="296"/>
      <c r="G19" s="296"/>
      <c r="H19" s="296"/>
      <c r="I19" s="296"/>
      <c r="J19" s="296"/>
      <c r="K19" s="296"/>
      <c r="L19" s="296"/>
      <c r="M19" s="296"/>
      <c r="N19" s="296"/>
      <c r="O19" s="296"/>
      <c r="P19" s="532"/>
    </row>
    <row r="20" spans="1:29">
      <c r="A20" s="4"/>
      <c r="D20" t="s">
        <v>1510</v>
      </c>
      <c r="P20" s="6"/>
      <c r="U20" s="142"/>
      <c r="V20" s="142"/>
      <c r="W20" s="142"/>
      <c r="X20" s="142"/>
      <c r="Z20" s="142"/>
      <c r="AB20" s="142"/>
    </row>
    <row r="21" spans="1:29">
      <c r="A21" s="4"/>
      <c r="B21">
        <v>2</v>
      </c>
      <c r="D21" t="s">
        <v>1511</v>
      </c>
      <c r="K21" s="31"/>
      <c r="L21" s="31"/>
      <c r="M21" s="31"/>
      <c r="N21" s="31"/>
      <c r="P21" s="34"/>
      <c r="V21" s="142"/>
      <c r="W21" s="142"/>
      <c r="X21" s="142"/>
      <c r="Z21" s="142"/>
      <c r="AB21" s="142"/>
    </row>
    <row r="22" spans="1:29">
      <c r="A22" s="4"/>
      <c r="D22" t="s">
        <v>1512</v>
      </c>
      <c r="K22" s="24"/>
      <c r="M22" s="31"/>
      <c r="N22" s="31"/>
      <c r="P22" s="34"/>
      <c r="V22" s="142"/>
      <c r="X22" s="142"/>
      <c r="Z22" s="142"/>
      <c r="AB22" s="142"/>
    </row>
    <row r="23" spans="1:29">
      <c r="A23" s="4"/>
      <c r="B23">
        <v>3</v>
      </c>
      <c r="D23" t="s">
        <v>1513</v>
      </c>
      <c r="I23" s="24"/>
      <c r="L23" s="24"/>
      <c r="N23" s="24"/>
      <c r="P23" s="34"/>
      <c r="V23" s="142"/>
      <c r="X23" s="142"/>
      <c r="Z23" s="142"/>
      <c r="AB23" s="142"/>
    </row>
    <row r="24" spans="1:29">
      <c r="A24" s="4"/>
      <c r="B24" s="15">
        <v>4</v>
      </c>
      <c r="D24" t="s">
        <v>1514</v>
      </c>
      <c r="E24" s="31"/>
      <c r="F24" s="31"/>
      <c r="I24" s="24"/>
      <c r="J24" s="24"/>
      <c r="L24" s="24"/>
      <c r="N24" s="24"/>
      <c r="P24" s="34"/>
      <c r="V24" s="142"/>
      <c r="X24" s="142"/>
      <c r="Z24" s="142"/>
      <c r="AB24" s="142"/>
    </row>
    <row r="25" spans="1:29">
      <c r="A25" s="7"/>
      <c r="B25" s="8"/>
      <c r="C25" s="8"/>
      <c r="D25" s="8"/>
      <c r="E25" s="444"/>
      <c r="F25" s="444"/>
      <c r="G25" s="8"/>
      <c r="H25" s="8"/>
      <c r="I25" s="139"/>
      <c r="J25" s="139"/>
      <c r="K25" s="8"/>
      <c r="L25" s="139"/>
      <c r="M25" s="8"/>
      <c r="N25" s="139"/>
      <c r="O25" s="8"/>
      <c r="P25" s="446"/>
      <c r="U25" s="142"/>
      <c r="V25" s="142"/>
      <c r="W25" s="142"/>
      <c r="X25" s="142"/>
      <c r="Z25" s="142"/>
      <c r="AB25" s="142"/>
    </row>
    <row r="26" spans="1:29">
      <c r="A26" s="4"/>
      <c r="N26" s="24"/>
      <c r="P26" s="34"/>
      <c r="V26" s="142"/>
      <c r="X26" s="142"/>
      <c r="Z26" s="142"/>
      <c r="AB26" s="142"/>
    </row>
    <row r="27" spans="1:29">
      <c r="A27" s="30" t="s">
        <v>1515</v>
      </c>
      <c r="B27" s="31"/>
      <c r="C27" s="31"/>
      <c r="D27" s="31"/>
      <c r="E27" s="31"/>
      <c r="F27" s="31"/>
      <c r="G27" s="31"/>
      <c r="H27" s="31"/>
      <c r="I27" s="31"/>
      <c r="J27" s="31"/>
      <c r="K27" s="31"/>
      <c r="L27" s="31"/>
      <c r="M27" s="31"/>
      <c r="N27" s="31"/>
      <c r="O27" s="31"/>
      <c r="P27" s="33"/>
      <c r="U27" s="142"/>
      <c r="V27" s="142"/>
      <c r="X27" s="142"/>
      <c r="Z27" s="142"/>
      <c r="AB27" s="142"/>
    </row>
    <row r="28" spans="1:29">
      <c r="A28" s="7"/>
      <c r="B28" s="8"/>
      <c r="C28" s="8"/>
      <c r="D28" s="8"/>
      <c r="E28" s="444"/>
      <c r="F28" s="444"/>
      <c r="G28" s="8"/>
      <c r="H28" s="8"/>
      <c r="I28" s="139"/>
      <c r="J28" s="139"/>
      <c r="K28" s="8"/>
      <c r="L28" s="139"/>
      <c r="M28" s="8"/>
      <c r="N28" s="448"/>
      <c r="O28" s="8"/>
      <c r="P28" s="533"/>
    </row>
    <row r="29" spans="1:29">
      <c r="A29" s="298"/>
      <c r="P29" s="6"/>
      <c r="X29" s="142"/>
      <c r="AB29" s="142"/>
    </row>
    <row r="30" spans="1:29">
      <c r="A30" s="4"/>
      <c r="B30" s="17" t="s">
        <v>1516</v>
      </c>
      <c r="K30" s="17" t="s">
        <v>1517</v>
      </c>
      <c r="P30" s="6"/>
      <c r="U30" s="31"/>
      <c r="V30" s="213"/>
      <c r="W30" s="31"/>
      <c r="X30" s="142"/>
      <c r="Y30" s="31"/>
      <c r="Z30" s="213"/>
      <c r="AA30" s="31"/>
      <c r="AB30" s="142"/>
    </row>
    <row r="31" spans="1:29">
      <c r="A31" s="4"/>
      <c r="B31" t="s">
        <v>1518</v>
      </c>
      <c r="K31" t="s">
        <v>1519</v>
      </c>
      <c r="L31" s="24"/>
      <c r="N31" s="24"/>
      <c r="P31" s="206"/>
      <c r="U31" s="142"/>
      <c r="V31" s="142"/>
      <c r="W31" s="142"/>
      <c r="X31" s="142"/>
      <c r="AB31" s="142"/>
      <c r="AC31" s="24"/>
    </row>
    <row r="32" spans="1:29">
      <c r="A32" s="4"/>
      <c r="B32" t="s">
        <v>1520</v>
      </c>
      <c r="K32" t="s">
        <v>1521</v>
      </c>
      <c r="L32" s="24"/>
      <c r="N32" s="24"/>
      <c r="P32" s="206"/>
      <c r="U32" s="142"/>
      <c r="V32" s="142"/>
      <c r="W32" s="142"/>
      <c r="X32" s="142"/>
      <c r="Z32" s="142"/>
      <c r="AB32" s="142"/>
      <c r="AC32" s="24"/>
    </row>
    <row r="33" spans="1:31">
      <c r="A33" s="4"/>
      <c r="B33" t="s">
        <v>1522</v>
      </c>
      <c r="K33" t="s">
        <v>1523</v>
      </c>
      <c r="L33" s="208"/>
      <c r="N33" s="24"/>
      <c r="P33" s="206"/>
      <c r="V33" s="142"/>
      <c r="W33" s="142"/>
      <c r="X33" s="142"/>
      <c r="Y33" s="24"/>
      <c r="Z33" s="142"/>
      <c r="AB33" s="142"/>
      <c r="AC33" s="24"/>
      <c r="AE33" s="24"/>
    </row>
    <row r="34" spans="1:31">
      <c r="A34" s="4"/>
      <c r="B34" s="17" t="s">
        <v>1524</v>
      </c>
      <c r="K34" s="17" t="s">
        <v>1525</v>
      </c>
      <c r="L34" s="24"/>
      <c r="N34" s="24"/>
      <c r="P34" s="300"/>
      <c r="U34" s="222"/>
      <c r="V34" s="142"/>
      <c r="W34" s="222"/>
      <c r="X34" s="142"/>
      <c r="Y34" s="222"/>
      <c r="Z34" s="142"/>
      <c r="AA34" s="24"/>
      <c r="AB34" s="142"/>
      <c r="AC34" s="222"/>
    </row>
    <row r="35" spans="1:31">
      <c r="A35" s="4"/>
      <c r="B35" t="s">
        <v>1526</v>
      </c>
      <c r="K35" t="s">
        <v>1527</v>
      </c>
      <c r="P35" s="300"/>
      <c r="U35" s="222"/>
      <c r="V35" s="142"/>
      <c r="W35" s="142"/>
      <c r="X35" s="142"/>
      <c r="Y35" s="222"/>
      <c r="Z35" s="142"/>
      <c r="AA35" s="222"/>
      <c r="AB35" s="142"/>
      <c r="AC35" s="222"/>
    </row>
    <row r="36" spans="1:31">
      <c r="A36" s="4"/>
      <c r="B36" t="s">
        <v>1528</v>
      </c>
      <c r="K36" s="17" t="s">
        <v>1529</v>
      </c>
      <c r="P36" s="300"/>
      <c r="U36" s="142"/>
      <c r="V36" s="142"/>
      <c r="W36" s="142"/>
      <c r="X36" s="142"/>
      <c r="Y36" s="142"/>
      <c r="Z36" s="142"/>
      <c r="AA36" s="142"/>
      <c r="AB36" s="142"/>
      <c r="AC36" s="142"/>
    </row>
    <row r="37" spans="1:31">
      <c r="A37" s="4"/>
      <c r="K37" t="s">
        <v>1530</v>
      </c>
      <c r="P37" s="301"/>
      <c r="U37" s="222"/>
      <c r="V37" s="142"/>
      <c r="W37" s="222"/>
      <c r="X37" s="142"/>
      <c r="Y37" s="24"/>
      <c r="Z37" s="142"/>
      <c r="AA37" s="24"/>
      <c r="AB37" s="142"/>
      <c r="AC37" s="24"/>
    </row>
    <row r="38" spans="1:31">
      <c r="A38" s="7"/>
      <c r="B38" s="138"/>
      <c r="C38" s="8"/>
      <c r="D38" s="8"/>
      <c r="E38" s="8"/>
      <c r="F38" s="8"/>
      <c r="G38" s="8"/>
      <c r="H38" s="8"/>
      <c r="I38" s="8"/>
      <c r="J38" s="8"/>
      <c r="K38" s="8"/>
      <c r="L38" s="8"/>
      <c r="M38" s="8"/>
      <c r="N38" s="8"/>
      <c r="O38" s="8"/>
      <c r="P38" s="188"/>
      <c r="V38" s="142"/>
      <c r="X38" s="142"/>
      <c r="Z38" s="142"/>
      <c r="AB38" s="142"/>
    </row>
    <row r="39" spans="1:31">
      <c r="A39" s="4"/>
      <c r="B39" s="15"/>
      <c r="C39" s="1"/>
      <c r="O39" s="1"/>
      <c r="P39" s="301"/>
      <c r="V39" s="142"/>
      <c r="X39" s="142"/>
      <c r="Y39" s="142"/>
      <c r="Z39" s="142"/>
      <c r="AA39" s="142"/>
      <c r="AB39" s="142"/>
      <c r="AC39" s="142"/>
      <c r="AE39" s="15"/>
    </row>
    <row r="40" spans="1:31">
      <c r="A40" s="4"/>
      <c r="B40" s="15" t="s">
        <v>752</v>
      </c>
      <c r="C40" s="4"/>
      <c r="H40" t="s">
        <v>70</v>
      </c>
      <c r="O40" s="4"/>
      <c r="P40" s="534" t="s">
        <v>1531</v>
      </c>
      <c r="U40" s="223"/>
      <c r="V40" s="142"/>
      <c r="W40" s="224"/>
      <c r="X40" s="142"/>
      <c r="Y40" s="225"/>
      <c r="Z40" s="142"/>
      <c r="AB40" s="142"/>
      <c r="AE40" s="15"/>
    </row>
    <row r="41" spans="1:31">
      <c r="A41" s="7"/>
      <c r="B41" s="138" t="s">
        <v>2499</v>
      </c>
      <c r="C41" s="7"/>
      <c r="D41" s="8"/>
      <c r="E41" s="8"/>
      <c r="F41" s="8"/>
      <c r="G41" s="8"/>
      <c r="H41" s="535" t="s">
        <v>739</v>
      </c>
      <c r="I41" s="8"/>
      <c r="J41" s="8"/>
      <c r="K41" s="8"/>
      <c r="L41" s="8"/>
      <c r="M41" s="8"/>
      <c r="N41" s="8"/>
      <c r="O41" s="7"/>
      <c r="P41" s="536" t="s">
        <v>2508</v>
      </c>
      <c r="U41" s="223"/>
      <c r="V41" s="142"/>
      <c r="W41" s="224"/>
      <c r="X41" s="142"/>
      <c r="Z41" s="142"/>
      <c r="AB41" s="142"/>
      <c r="AE41" s="15"/>
    </row>
    <row r="42" spans="1:31">
      <c r="A42" s="4"/>
      <c r="B42" s="15"/>
      <c r="C42" s="4"/>
      <c r="O42" s="4"/>
      <c r="P42" s="301"/>
      <c r="U42" s="223"/>
      <c r="V42" s="142"/>
      <c r="W42" s="226"/>
      <c r="X42" s="142"/>
      <c r="Y42" s="142"/>
      <c r="Z42" s="142"/>
      <c r="AA42" s="142"/>
      <c r="AB42" s="142"/>
      <c r="AC42" s="142"/>
      <c r="AE42" s="15"/>
    </row>
    <row r="43" spans="1:31">
      <c r="A43" s="4"/>
      <c r="B43" s="15">
        <v>1</v>
      </c>
      <c r="C43" s="4"/>
      <c r="D43" t="s">
        <v>1415</v>
      </c>
      <c r="O43" s="4"/>
      <c r="P43" s="301"/>
      <c r="U43" s="223"/>
      <c r="V43" s="142"/>
      <c r="W43" s="225"/>
      <c r="X43" s="142"/>
      <c r="Z43" s="142"/>
      <c r="AB43" s="142"/>
      <c r="AE43" s="15"/>
    </row>
    <row r="44" spans="1:31">
      <c r="A44" s="4"/>
      <c r="B44" s="15">
        <v>2</v>
      </c>
      <c r="C44" s="4"/>
      <c r="D44" t="s">
        <v>1416</v>
      </c>
      <c r="O44" s="4"/>
      <c r="P44" s="301"/>
      <c r="V44" s="142"/>
      <c r="W44" s="142"/>
      <c r="X44" s="142"/>
      <c r="Z44" s="142"/>
      <c r="AB44" s="142"/>
      <c r="AE44" s="15"/>
    </row>
    <row r="45" spans="1:31">
      <c r="A45" s="4"/>
      <c r="B45" s="15"/>
      <c r="C45" s="4"/>
      <c r="D45" s="17" t="s">
        <v>1417</v>
      </c>
      <c r="O45" s="4"/>
      <c r="P45" s="301"/>
      <c r="V45" s="142"/>
      <c r="W45" s="142"/>
      <c r="X45" s="142"/>
      <c r="Z45" s="142"/>
      <c r="AB45" s="142"/>
      <c r="AE45" s="15"/>
    </row>
    <row r="46" spans="1:31">
      <c r="A46" s="4"/>
      <c r="B46" s="15"/>
      <c r="C46" s="4"/>
      <c r="D46" s="17" t="s">
        <v>1418</v>
      </c>
      <c r="O46" s="4"/>
      <c r="P46" s="301"/>
      <c r="V46" s="142"/>
      <c r="W46" s="142"/>
      <c r="X46" s="142"/>
      <c r="Z46" s="142"/>
      <c r="AB46" s="142"/>
      <c r="AE46" s="15"/>
    </row>
    <row r="47" spans="1:31">
      <c r="A47" s="4"/>
      <c r="B47" s="15">
        <v>3</v>
      </c>
      <c r="C47" s="4"/>
      <c r="D47" t="s">
        <v>1419</v>
      </c>
      <c r="O47" s="4"/>
      <c r="P47" s="301"/>
      <c r="U47" s="142"/>
      <c r="V47" s="142"/>
      <c r="W47" s="142"/>
      <c r="X47" s="142"/>
      <c r="Z47" s="142"/>
      <c r="AB47" s="142"/>
      <c r="AE47" s="15"/>
    </row>
    <row r="48" spans="1:31">
      <c r="A48" s="4"/>
      <c r="B48" s="15"/>
      <c r="C48" s="4"/>
      <c r="D48" s="17" t="s">
        <v>1417</v>
      </c>
      <c r="O48" s="4"/>
      <c r="P48" s="301"/>
      <c r="U48" s="142"/>
      <c r="V48" s="142"/>
      <c r="W48" s="142"/>
      <c r="X48" s="142"/>
      <c r="Z48" s="142"/>
      <c r="AB48" s="142"/>
      <c r="AE48" s="15"/>
    </row>
    <row r="49" spans="1:31">
      <c r="A49" s="4"/>
      <c r="B49" s="15"/>
      <c r="C49" s="4"/>
      <c r="D49" s="17" t="s">
        <v>1418</v>
      </c>
      <c r="O49" s="4"/>
      <c r="P49" s="301"/>
      <c r="U49" s="142"/>
      <c r="V49" s="142"/>
      <c r="W49" s="142"/>
      <c r="X49" s="142"/>
      <c r="Z49" s="142"/>
      <c r="AB49" s="142"/>
      <c r="AE49" s="15"/>
    </row>
    <row r="50" spans="1:31">
      <c r="A50" s="4"/>
      <c r="B50" s="15"/>
      <c r="C50" s="4"/>
      <c r="O50" s="4"/>
      <c r="P50" s="301"/>
      <c r="V50" s="142"/>
      <c r="W50" s="142"/>
      <c r="X50" s="142"/>
      <c r="Y50" s="142"/>
      <c r="Z50" s="142"/>
      <c r="AA50" s="142"/>
      <c r="AB50" s="142"/>
      <c r="AC50" s="142"/>
      <c r="AE50" s="15"/>
    </row>
    <row r="51" spans="1:31">
      <c r="A51" s="4"/>
      <c r="B51" s="15">
        <v>4</v>
      </c>
      <c r="C51" s="4"/>
      <c r="D51" t="s">
        <v>1420</v>
      </c>
      <c r="O51" s="4"/>
      <c r="P51" s="301"/>
      <c r="V51" s="142"/>
      <c r="X51" s="142"/>
      <c r="Z51" s="142"/>
      <c r="AB51" s="142"/>
      <c r="AE51" s="15"/>
    </row>
    <row r="52" spans="1:31">
      <c r="A52" s="4"/>
      <c r="B52" s="15">
        <v>5</v>
      </c>
      <c r="C52" s="4"/>
      <c r="D52" t="s">
        <v>1416</v>
      </c>
      <c r="O52" s="4"/>
      <c r="P52" s="301"/>
      <c r="V52" s="142"/>
      <c r="X52" s="142"/>
      <c r="Z52" s="142"/>
      <c r="AB52" s="142"/>
      <c r="AE52" s="15"/>
    </row>
    <row r="53" spans="1:31">
      <c r="A53" s="4"/>
      <c r="B53" s="15"/>
      <c r="C53" s="4"/>
      <c r="D53" s="17" t="s">
        <v>1417</v>
      </c>
      <c r="O53" s="4"/>
      <c r="P53" s="301"/>
      <c r="V53" s="142"/>
      <c r="X53" s="142"/>
      <c r="Z53" s="142"/>
      <c r="AB53" s="142"/>
      <c r="AE53" s="15"/>
    </row>
    <row r="54" spans="1:31">
      <c r="A54" s="4"/>
      <c r="B54" s="15"/>
      <c r="C54" s="4"/>
      <c r="D54" s="17" t="s">
        <v>1418</v>
      </c>
      <c r="O54" s="4"/>
      <c r="P54" s="301"/>
      <c r="V54" s="142"/>
      <c r="X54" s="142"/>
      <c r="Z54" s="142"/>
      <c r="AB54" s="142"/>
      <c r="AE54" s="15"/>
    </row>
    <row r="55" spans="1:31">
      <c r="A55" s="4"/>
      <c r="B55" s="15">
        <v>6</v>
      </c>
      <c r="C55" s="4"/>
      <c r="D55" t="s">
        <v>1419</v>
      </c>
      <c r="O55" s="4"/>
      <c r="P55" s="301"/>
      <c r="U55" s="142"/>
      <c r="V55" s="142"/>
      <c r="W55" s="142"/>
      <c r="X55" s="142"/>
      <c r="Z55" s="142"/>
      <c r="AB55" s="142"/>
      <c r="AE55" s="15"/>
    </row>
    <row r="56" spans="1:31">
      <c r="A56" s="4"/>
      <c r="B56" s="15"/>
      <c r="C56" s="4"/>
      <c r="D56" s="17" t="s">
        <v>1417</v>
      </c>
      <c r="O56" s="4"/>
      <c r="P56" s="301"/>
      <c r="U56" s="142"/>
      <c r="V56" s="142"/>
      <c r="W56" s="142"/>
      <c r="X56" s="142"/>
      <c r="Z56" s="142"/>
      <c r="AB56" s="142"/>
      <c r="AE56" s="15"/>
    </row>
    <row r="57" spans="1:31">
      <c r="A57" s="4"/>
      <c r="B57" s="15"/>
      <c r="C57" s="4"/>
      <c r="D57" s="17" t="s">
        <v>1418</v>
      </c>
      <c r="O57" s="4"/>
      <c r="P57" s="301"/>
      <c r="U57" s="142"/>
      <c r="V57" s="142"/>
      <c r="W57" s="142"/>
      <c r="X57" s="142"/>
      <c r="Z57" s="142"/>
      <c r="AB57" s="142"/>
      <c r="AE57" s="15"/>
    </row>
    <row r="58" spans="1:31">
      <c r="A58" s="4"/>
      <c r="B58" s="15"/>
      <c r="C58" s="4"/>
      <c r="O58" s="4"/>
      <c r="P58" s="301"/>
      <c r="V58" s="142"/>
      <c r="W58" s="142"/>
      <c r="X58" s="142"/>
      <c r="Y58" s="142"/>
      <c r="Z58" s="142"/>
      <c r="AA58" s="142"/>
      <c r="AB58" s="142"/>
      <c r="AC58" s="142"/>
      <c r="AE58" s="15"/>
    </row>
    <row r="59" spans="1:31">
      <c r="A59" s="4"/>
      <c r="B59" s="15">
        <v>7</v>
      </c>
      <c r="C59" s="4"/>
      <c r="D59" t="s">
        <v>1421</v>
      </c>
      <c r="O59" s="4"/>
      <c r="P59" s="301"/>
      <c r="V59" s="142"/>
      <c r="X59" s="142"/>
      <c r="Z59" s="142"/>
      <c r="AB59" s="142"/>
      <c r="AE59" s="15"/>
    </row>
    <row r="60" spans="1:31">
      <c r="A60" s="4"/>
      <c r="B60" s="15">
        <v>8</v>
      </c>
      <c r="C60" s="4"/>
      <c r="D60" t="s">
        <v>1416</v>
      </c>
      <c r="O60" s="4"/>
      <c r="P60" s="301"/>
      <c r="V60" s="142"/>
      <c r="X60" s="142"/>
      <c r="Z60" s="142"/>
      <c r="AB60" s="142"/>
      <c r="AE60" s="15"/>
    </row>
    <row r="61" spans="1:31">
      <c r="A61" s="4"/>
      <c r="B61" s="15"/>
      <c r="C61" s="4"/>
      <c r="D61" s="17" t="s">
        <v>1417</v>
      </c>
      <c r="O61" s="4"/>
      <c r="P61" s="301"/>
      <c r="V61" s="142"/>
      <c r="X61" s="142"/>
      <c r="Z61" s="142"/>
      <c r="AB61" s="142"/>
      <c r="AE61" s="15"/>
    </row>
    <row r="62" spans="1:31">
      <c r="A62" s="4"/>
      <c r="B62" s="15"/>
      <c r="C62" s="4"/>
      <c r="D62" s="17" t="s">
        <v>1418</v>
      </c>
      <c r="O62" s="4"/>
      <c r="P62" s="301"/>
      <c r="V62" s="142"/>
      <c r="X62" s="142"/>
      <c r="Z62" s="142"/>
      <c r="AB62" s="142"/>
      <c r="AE62" s="15"/>
    </row>
    <row r="63" spans="1:31">
      <c r="A63" s="4"/>
      <c r="B63" s="15">
        <v>9</v>
      </c>
      <c r="C63" s="4"/>
      <c r="D63" t="s">
        <v>1419</v>
      </c>
      <c r="O63" s="4"/>
      <c r="P63" s="301"/>
      <c r="U63" s="142"/>
      <c r="V63" s="142"/>
      <c r="W63" s="142"/>
      <c r="X63" s="142"/>
      <c r="Z63" s="142"/>
      <c r="AB63" s="142"/>
      <c r="AE63" s="15"/>
    </row>
    <row r="64" spans="1:31">
      <c r="A64" s="4"/>
      <c r="B64" s="15"/>
      <c r="C64" s="4"/>
      <c r="D64" s="17" t="s">
        <v>1417</v>
      </c>
      <c r="O64" s="4"/>
      <c r="P64" s="301"/>
      <c r="U64" s="142"/>
      <c r="V64" s="142"/>
      <c r="W64" s="142"/>
      <c r="X64" s="142"/>
      <c r="Z64" s="142"/>
      <c r="AB64" s="142"/>
      <c r="AE64" s="15"/>
    </row>
    <row r="65" spans="1:31">
      <c r="A65" s="4"/>
      <c r="B65" s="15"/>
      <c r="C65" s="4"/>
      <c r="D65" s="17" t="s">
        <v>1418</v>
      </c>
      <c r="O65" s="4"/>
      <c r="P65" s="301"/>
      <c r="U65" s="142"/>
      <c r="V65" s="142"/>
      <c r="W65" s="142"/>
      <c r="X65" s="142"/>
      <c r="Z65" s="142"/>
      <c r="AB65" s="142"/>
      <c r="AE65" s="15"/>
    </row>
    <row r="66" spans="1:31">
      <c r="A66" s="4"/>
      <c r="B66" s="15"/>
      <c r="C66" s="4"/>
      <c r="O66" s="4"/>
      <c r="P66" s="301"/>
      <c r="X66" s="142"/>
      <c r="Z66" s="142"/>
      <c r="AB66" s="142"/>
      <c r="AE66" s="15"/>
    </row>
    <row r="67" spans="1:31">
      <c r="A67" s="4"/>
      <c r="B67" s="15">
        <v>10</v>
      </c>
      <c r="C67" s="4"/>
      <c r="D67" t="s">
        <v>1422</v>
      </c>
      <c r="O67" s="4"/>
      <c r="P67" s="301"/>
      <c r="X67" s="142"/>
      <c r="Z67" s="142"/>
      <c r="AB67" s="142"/>
      <c r="AE67" s="15"/>
    </row>
    <row r="68" spans="1:31">
      <c r="A68" s="4"/>
      <c r="B68" s="15">
        <v>11</v>
      </c>
      <c r="C68" s="4"/>
      <c r="D68" t="s">
        <v>1416</v>
      </c>
      <c r="O68" s="4"/>
      <c r="P68" s="301"/>
      <c r="X68" s="142"/>
      <c r="Z68" s="142"/>
      <c r="AB68" s="142"/>
      <c r="AE68" s="15"/>
    </row>
    <row r="69" spans="1:31">
      <c r="A69" s="4"/>
      <c r="B69" s="15"/>
      <c r="C69" s="4"/>
      <c r="D69" s="17" t="s">
        <v>1417</v>
      </c>
      <c r="O69" s="4"/>
      <c r="P69" s="301"/>
      <c r="X69" s="142"/>
      <c r="Z69" s="142"/>
      <c r="AB69" s="142"/>
      <c r="AE69" s="15"/>
    </row>
    <row r="70" spans="1:31">
      <c r="A70" s="4"/>
      <c r="B70" s="15"/>
      <c r="C70" s="4"/>
      <c r="D70" s="17" t="s">
        <v>1418</v>
      </c>
      <c r="O70" s="4"/>
      <c r="P70" s="301"/>
      <c r="X70" s="142"/>
      <c r="Z70" s="142"/>
      <c r="AB70" s="142"/>
      <c r="AE70" s="15"/>
    </row>
    <row r="71" spans="1:31">
      <c r="A71" s="4"/>
      <c r="B71" s="15">
        <v>12</v>
      </c>
      <c r="C71" s="4"/>
      <c r="D71" t="s">
        <v>1419</v>
      </c>
      <c r="O71" s="4"/>
      <c r="P71" s="301"/>
      <c r="X71" s="142"/>
      <c r="Z71" s="142"/>
      <c r="AB71" s="142"/>
      <c r="AE71" s="15"/>
    </row>
    <row r="72" spans="1:31">
      <c r="A72" s="4"/>
      <c r="B72" s="15"/>
      <c r="C72" s="4"/>
      <c r="D72" s="17" t="s">
        <v>1417</v>
      </c>
      <c r="O72" s="4"/>
      <c r="P72" s="301"/>
      <c r="X72" s="142"/>
      <c r="Z72" s="142"/>
      <c r="AB72" s="142"/>
      <c r="AE72" s="15"/>
    </row>
    <row r="73" spans="1:31">
      <c r="A73" s="4"/>
      <c r="B73" s="15"/>
      <c r="C73" s="4"/>
      <c r="D73" s="17" t="s">
        <v>1418</v>
      </c>
      <c r="O73" s="4"/>
      <c r="P73" s="301"/>
      <c r="X73" s="142"/>
      <c r="Z73" s="142"/>
      <c r="AB73" s="142"/>
      <c r="AE73" s="15"/>
    </row>
    <row r="74" spans="1:31">
      <c r="A74" s="7"/>
      <c r="B74" s="138"/>
      <c r="C74" s="7"/>
      <c r="D74" s="8"/>
      <c r="E74" s="8"/>
      <c r="F74" s="8"/>
      <c r="G74" s="8"/>
      <c r="H74" s="8"/>
      <c r="I74" s="8"/>
      <c r="J74" s="8"/>
      <c r="K74" s="8"/>
      <c r="L74" s="8"/>
      <c r="M74" s="8"/>
      <c r="N74" s="8"/>
      <c r="O74" s="7"/>
      <c r="P74" s="188"/>
      <c r="X74" s="142"/>
      <c r="Z74" s="142"/>
      <c r="AB74" s="142"/>
      <c r="AE74" s="15"/>
    </row>
    <row r="75" spans="1:31">
      <c r="A75" s="7"/>
      <c r="B75" s="8"/>
      <c r="C75" s="8"/>
      <c r="D75" s="8"/>
      <c r="E75" s="8"/>
      <c r="F75" s="8"/>
      <c r="G75" s="8"/>
      <c r="H75" s="8"/>
      <c r="I75" s="8"/>
      <c r="J75" s="8"/>
      <c r="K75" s="214"/>
      <c r="L75" s="214"/>
      <c r="M75" s="214"/>
      <c r="N75" s="214"/>
      <c r="O75" s="8"/>
      <c r="P75" s="9"/>
      <c r="X75" s="142"/>
      <c r="Z75" s="142"/>
      <c r="AB75" s="142"/>
      <c r="AE75" s="15"/>
    </row>
    <row r="76" spans="1:31">
      <c r="X76" s="142"/>
      <c r="Z76" s="142"/>
      <c r="AB76" s="142"/>
      <c r="AE76" s="15"/>
    </row>
    <row r="77" spans="1:31">
      <c r="I77" s="24"/>
      <c r="P77" s="694" t="s">
        <v>2354</v>
      </c>
      <c r="X77" s="142"/>
      <c r="Z77" s="142"/>
      <c r="AB77" s="142"/>
      <c r="AE77" s="15"/>
    </row>
    <row r="78" spans="1:31">
      <c r="P78" s="17"/>
      <c r="X78" s="142"/>
      <c r="Z78" s="142"/>
      <c r="AB78" s="142"/>
      <c r="AE78" s="15"/>
    </row>
    <row r="79" spans="1:31">
      <c r="X79" s="142"/>
      <c r="Z79" s="142"/>
      <c r="AB79" s="142"/>
      <c r="AE79" s="15"/>
    </row>
    <row r="80" spans="1:31">
      <c r="X80" s="142"/>
      <c r="Z80" s="142"/>
      <c r="AB80" s="142"/>
      <c r="AE80" s="15"/>
    </row>
    <row r="81" spans="4:31">
      <c r="S81" s="150"/>
      <c r="T81" s="150"/>
      <c r="U81" s="150"/>
      <c r="V81" s="150"/>
      <c r="X81" s="142"/>
      <c r="Z81" s="142"/>
      <c r="AB81" s="142"/>
    </row>
    <row r="82" spans="4:31">
      <c r="S82" s="150"/>
      <c r="T82" s="150"/>
      <c r="U82" s="150"/>
      <c r="V82" s="150"/>
      <c r="W82" s="142"/>
      <c r="X82" s="142"/>
      <c r="Z82" s="142"/>
      <c r="AB82" s="135"/>
      <c r="AC82" s="135"/>
      <c r="AE82" s="15"/>
    </row>
    <row r="83" spans="4:31">
      <c r="S83" s="150"/>
      <c r="T83" s="150"/>
      <c r="U83" s="150"/>
      <c r="V83" s="150"/>
      <c r="X83" s="142"/>
      <c r="Z83" s="142"/>
      <c r="AB83" s="135"/>
      <c r="AC83" s="135"/>
    </row>
    <row r="84" spans="4:31">
      <c r="S84" s="150"/>
      <c r="T84" s="150"/>
      <c r="U84" s="150"/>
      <c r="V84" s="150"/>
    </row>
    <row r="85" spans="4:31">
      <c r="Y85" s="24"/>
    </row>
    <row r="87" spans="4:31" ht="15.75">
      <c r="D87" s="234"/>
    </row>
    <row r="92" spans="4:31">
      <c r="W92" s="142"/>
    </row>
    <row r="170" spans="18:18">
      <c r="R170" t="s">
        <v>492</v>
      </c>
    </row>
  </sheetData>
  <customSheetViews>
    <customSheetView guid="{3336704C-C86D-41A0-9B04-03A25221C3F1}" scale="87" colorId="22" showPageBreaks="1" printArea="1" showRuler="0">
      <selection activeCell="P7" sqref="P7"/>
      <pageMargins left="0.5" right="0.5" top="0.5" bottom="0.55000000000000004" header="0.5" footer="0.5"/>
      <pageSetup scale="60" fitToWidth="2" orientation="portrait" r:id="rId1"/>
      <headerFooter alignWithMargins="0"/>
    </customSheetView>
    <customSheetView guid="{186A0260-DB8C-42F6-ADCE-9C35D9933D5B}" scale="87" colorId="22" showRuler="0">
      <selection activeCell="P7" sqref="P7"/>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topLeftCell="A48">
      <selection activeCell="I29" sqref="I29"/>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K66">
      <selection activeCell="R78" sqref="A1:R78"/>
      <pageMargins left="0.5" right="0.5" top="0.5" bottom="0.55000000000000004" header="0.5" footer="0.5"/>
      <pageSetup scale="60" fitToWidth="2" orientation="portrait" r:id="rId4"/>
      <headerFooter alignWithMargins="0"/>
    </customSheetView>
    <customSheetView guid="{56D44596-4A75-4B45-B852-2389F2F06E07}" scale="87" colorId="22" showRuler="0" topLeftCell="K66">
      <selection activeCell="R78" sqref="A1:R78"/>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topLeftCell="K1">
      <selection activeCell="P7" sqref="P7"/>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ransitionEvaluation="1" transitionEntry="1"/>
  <dimension ref="A3:AE167"/>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4"/>
      <c r="F9" t="s">
        <v>1423</v>
      </c>
      <c r="P9" s="6"/>
    </row>
    <row r="10" spans="1:27">
      <c r="A10" s="4"/>
      <c r="F10" s="208" t="s">
        <v>1424</v>
      </c>
      <c r="P10" s="6"/>
    </row>
    <row r="11" spans="1:27">
      <c r="A11" s="7"/>
      <c r="B11" s="8"/>
      <c r="C11" s="8"/>
      <c r="D11" s="8"/>
      <c r="E11" s="8"/>
      <c r="F11" s="8"/>
      <c r="G11" s="8"/>
      <c r="H11" s="8"/>
      <c r="I11" s="8"/>
      <c r="J11" s="8"/>
      <c r="K11" s="8"/>
      <c r="L11" s="8"/>
      <c r="M11" s="8"/>
      <c r="N11" s="8"/>
      <c r="O11" s="8"/>
      <c r="P11" s="9"/>
    </row>
    <row r="12" spans="1:27">
      <c r="A12" s="4"/>
      <c r="O12" s="1"/>
      <c r="P12" s="6"/>
    </row>
    <row r="13" spans="1:27">
      <c r="A13" s="4"/>
      <c r="J13" s="17"/>
      <c r="O13" s="4"/>
      <c r="P13" s="6"/>
      <c r="AA13" s="142"/>
    </row>
    <row r="14" spans="1:27">
      <c r="A14" s="4"/>
      <c r="O14" s="4"/>
      <c r="P14" s="6"/>
    </row>
    <row r="15" spans="1:27">
      <c r="A15" s="4"/>
      <c r="O15" s="4"/>
      <c r="P15" s="6"/>
    </row>
    <row r="16" spans="1:27">
      <c r="A16" s="4"/>
      <c r="J16" s="17"/>
      <c r="O16" s="4"/>
      <c r="P16" s="6"/>
    </row>
    <row r="17" spans="1:29">
      <c r="A17" s="4"/>
      <c r="D17" t="s">
        <v>1425</v>
      </c>
      <c r="O17" s="4"/>
      <c r="P17" s="6" t="s">
        <v>1426</v>
      </c>
    </row>
    <row r="18" spans="1:29">
      <c r="A18" s="4"/>
      <c r="O18" s="4"/>
      <c r="P18" s="6"/>
    </row>
    <row r="19" spans="1:29">
      <c r="A19" s="293"/>
      <c r="B19" s="294"/>
      <c r="C19" s="294"/>
      <c r="D19" s="294"/>
      <c r="E19" s="294"/>
      <c r="F19" s="294"/>
      <c r="G19" s="294"/>
      <c r="H19" s="294"/>
      <c r="I19" s="294"/>
      <c r="J19" s="294"/>
      <c r="K19" s="294"/>
      <c r="L19" s="294"/>
      <c r="M19" s="294"/>
      <c r="N19" s="294"/>
      <c r="O19" s="293"/>
      <c r="P19" s="295"/>
    </row>
    <row r="20" spans="1:29">
      <c r="A20" s="4"/>
      <c r="O20" s="4"/>
      <c r="P20" s="6"/>
      <c r="U20" s="142"/>
      <c r="V20" s="142"/>
      <c r="W20" s="142"/>
      <c r="X20" s="142"/>
      <c r="Z20" s="142"/>
      <c r="AB20" s="142"/>
    </row>
    <row r="21" spans="1:29">
      <c r="A21" s="4"/>
      <c r="K21" s="31"/>
      <c r="L21" s="31"/>
      <c r="M21" s="31"/>
      <c r="N21" s="31"/>
      <c r="O21" s="4"/>
      <c r="P21" s="34"/>
      <c r="V21" s="142"/>
      <c r="W21" s="142"/>
      <c r="X21" s="142"/>
      <c r="Z21" s="142"/>
      <c r="AB21" s="142"/>
    </row>
    <row r="22" spans="1:29">
      <c r="A22" s="4"/>
      <c r="K22" s="24"/>
      <c r="M22" s="31"/>
      <c r="N22" s="31"/>
      <c r="O22" s="4"/>
      <c r="P22" s="34"/>
      <c r="V22" s="142"/>
      <c r="X22" s="142"/>
      <c r="Z22" s="142"/>
      <c r="AB22" s="142"/>
    </row>
    <row r="23" spans="1:29">
      <c r="A23" s="4"/>
      <c r="I23" s="24"/>
      <c r="L23" s="24"/>
      <c r="N23" s="24"/>
      <c r="O23" s="4"/>
      <c r="P23" s="34"/>
      <c r="V23" s="142"/>
      <c r="X23" s="142"/>
      <c r="Z23" s="142"/>
      <c r="AB23" s="142"/>
    </row>
    <row r="24" spans="1:29">
      <c r="A24" s="4"/>
      <c r="B24" s="24"/>
      <c r="E24" s="31"/>
      <c r="F24" s="31"/>
      <c r="I24" s="24"/>
      <c r="J24" s="24"/>
      <c r="L24" s="24"/>
      <c r="N24" s="24"/>
      <c r="O24" s="4"/>
      <c r="P24" s="34"/>
      <c r="V24" s="142"/>
      <c r="X24" s="142"/>
      <c r="Z24" s="142"/>
      <c r="AB24" s="142"/>
    </row>
    <row r="25" spans="1:29">
      <c r="A25" s="4"/>
      <c r="E25" s="31"/>
      <c r="F25" s="31"/>
      <c r="I25" s="24"/>
      <c r="J25" s="24"/>
      <c r="L25" s="24"/>
      <c r="N25" s="24"/>
      <c r="O25" s="4"/>
      <c r="P25" s="34"/>
      <c r="U25" s="142"/>
      <c r="V25" s="142"/>
      <c r="W25" s="142"/>
      <c r="X25" s="142"/>
      <c r="Z25" s="142"/>
      <c r="AB25" s="142"/>
    </row>
    <row r="26" spans="1:29">
      <c r="A26" s="4"/>
      <c r="N26" s="24"/>
      <c r="O26" s="4"/>
      <c r="P26" s="34"/>
      <c r="V26" s="142"/>
      <c r="X26" s="142"/>
      <c r="Z26" s="142"/>
      <c r="AB26" s="142"/>
    </row>
    <row r="27" spans="1:29">
      <c r="A27" s="4"/>
      <c r="O27" s="4"/>
      <c r="P27" s="6"/>
      <c r="U27" s="142"/>
      <c r="V27" s="142"/>
      <c r="X27" s="142"/>
      <c r="Z27" s="142"/>
      <c r="AB27" s="142"/>
    </row>
    <row r="28" spans="1:29">
      <c r="A28" s="4"/>
      <c r="E28" s="31"/>
      <c r="F28" s="31"/>
      <c r="I28" s="24"/>
      <c r="J28" s="24"/>
      <c r="L28" s="24"/>
      <c r="N28" s="208"/>
      <c r="O28" s="4"/>
      <c r="P28" s="209"/>
    </row>
    <row r="29" spans="1:29">
      <c r="A29" s="298"/>
      <c r="O29" s="4"/>
      <c r="P29" s="6"/>
      <c r="X29" s="142"/>
      <c r="AB29" s="142"/>
    </row>
    <row r="30" spans="1:29">
      <c r="A30" s="4"/>
      <c r="B30" s="15"/>
      <c r="O30" s="4"/>
      <c r="P30" s="6"/>
      <c r="U30" s="31"/>
      <c r="V30" s="213"/>
      <c r="W30" s="31"/>
      <c r="X30" s="142"/>
      <c r="Y30" s="31"/>
      <c r="Z30" s="213"/>
      <c r="AA30" s="31"/>
      <c r="AB30" s="142"/>
    </row>
    <row r="31" spans="1:29">
      <c r="A31" s="4"/>
      <c r="B31" s="15"/>
      <c r="L31" s="24"/>
      <c r="N31" s="24"/>
      <c r="O31" s="4"/>
      <c r="P31" s="206"/>
      <c r="U31" s="142"/>
      <c r="V31" s="142"/>
      <c r="W31" s="142"/>
      <c r="X31" s="142"/>
      <c r="AB31" s="142"/>
      <c r="AC31" s="24"/>
    </row>
    <row r="32" spans="1:29">
      <c r="A32" s="4"/>
      <c r="B32" s="15"/>
      <c r="L32" s="24"/>
      <c r="N32" s="24"/>
      <c r="O32" s="4"/>
      <c r="P32" s="206"/>
      <c r="U32" s="142"/>
      <c r="V32" s="142"/>
      <c r="W32" s="142"/>
      <c r="X32" s="142"/>
      <c r="Z32" s="142"/>
      <c r="AB32" s="142"/>
      <c r="AC32" s="24"/>
    </row>
    <row r="33" spans="1:31">
      <c r="A33" s="4"/>
      <c r="B33" s="15"/>
      <c r="L33" s="208"/>
      <c r="N33" s="24"/>
      <c r="O33" s="4"/>
      <c r="P33" s="206"/>
      <c r="V33" s="142"/>
      <c r="W33" s="142"/>
      <c r="X33" s="142"/>
      <c r="Y33" s="24"/>
      <c r="Z33" s="142"/>
      <c r="AB33" s="142"/>
      <c r="AC33" s="24"/>
      <c r="AE33" s="24"/>
    </row>
    <row r="34" spans="1:31">
      <c r="A34" s="4"/>
      <c r="B34" s="15"/>
      <c r="L34" s="24"/>
      <c r="N34" s="24"/>
      <c r="O34" s="4"/>
      <c r="P34" s="300"/>
      <c r="U34" s="222"/>
      <c r="V34" s="142"/>
      <c r="W34" s="222"/>
      <c r="X34" s="142"/>
      <c r="Y34" s="222"/>
      <c r="Z34" s="142"/>
      <c r="AA34" s="24"/>
      <c r="AB34" s="142"/>
      <c r="AC34" s="222"/>
    </row>
    <row r="35" spans="1:31">
      <c r="A35" s="4"/>
      <c r="B35" s="15"/>
      <c r="O35" s="4"/>
      <c r="P35" s="300"/>
      <c r="U35" s="222"/>
      <c r="V35" s="142"/>
      <c r="W35" s="142"/>
      <c r="X35" s="142"/>
      <c r="Y35" s="222"/>
      <c r="Z35" s="142"/>
      <c r="AA35" s="222"/>
      <c r="AB35" s="142"/>
      <c r="AC35" s="222"/>
    </row>
    <row r="36" spans="1:31">
      <c r="A36" s="4"/>
      <c r="B36" s="15"/>
      <c r="O36" s="4"/>
      <c r="P36" s="300"/>
      <c r="U36" s="142"/>
      <c r="V36" s="142"/>
      <c r="W36" s="142"/>
      <c r="X36" s="142"/>
      <c r="Y36" s="142"/>
      <c r="Z36" s="142"/>
      <c r="AA36" s="142"/>
      <c r="AB36" s="142"/>
      <c r="AC36" s="142"/>
    </row>
    <row r="37" spans="1:31">
      <c r="A37" s="4"/>
      <c r="B37" s="15"/>
      <c r="O37" s="4"/>
      <c r="P37" s="301"/>
      <c r="U37" s="222"/>
      <c r="V37" s="142"/>
      <c r="W37" s="222"/>
      <c r="X37" s="142"/>
      <c r="Y37" s="24"/>
      <c r="Z37" s="142"/>
      <c r="AA37" s="24"/>
      <c r="AB37" s="142"/>
      <c r="AC37" s="24"/>
    </row>
    <row r="38" spans="1:31">
      <c r="A38" s="4"/>
      <c r="B38" s="15"/>
      <c r="O38" s="4"/>
      <c r="P38" s="301"/>
      <c r="V38" s="142"/>
      <c r="X38" s="142"/>
      <c r="Z38" s="142"/>
      <c r="AB38" s="142"/>
    </row>
    <row r="39" spans="1:31">
      <c r="A39" s="4"/>
      <c r="B39" s="15"/>
      <c r="O39" s="4"/>
      <c r="P39" s="301"/>
      <c r="V39" s="142"/>
      <c r="X39" s="142"/>
      <c r="Y39" s="142"/>
      <c r="Z39" s="142"/>
      <c r="AA39" s="142"/>
      <c r="AB39" s="142"/>
      <c r="AC39" s="142"/>
      <c r="AE39" s="15"/>
    </row>
    <row r="40" spans="1:31">
      <c r="A40" s="4"/>
      <c r="B40" s="15"/>
      <c r="O40" s="4"/>
      <c r="P40" s="301"/>
      <c r="U40" s="223"/>
      <c r="V40" s="142"/>
      <c r="W40" s="224"/>
      <c r="X40" s="142"/>
      <c r="Y40" s="225"/>
      <c r="Z40" s="142"/>
      <c r="AB40" s="142"/>
      <c r="AE40" s="15"/>
    </row>
    <row r="41" spans="1:31">
      <c r="A41" s="4"/>
      <c r="B41" s="15"/>
      <c r="O41" s="4"/>
      <c r="P41" s="301"/>
      <c r="U41" s="223"/>
      <c r="V41" s="142"/>
      <c r="W41" s="224"/>
      <c r="X41" s="142"/>
      <c r="Z41" s="142"/>
      <c r="AB41" s="142"/>
      <c r="AE41" s="15"/>
    </row>
    <row r="42" spans="1:31">
      <c r="A42" s="4"/>
      <c r="B42" s="15"/>
      <c r="O42" s="4"/>
      <c r="P42" s="301"/>
      <c r="U42" s="223"/>
      <c r="V42" s="142"/>
      <c r="W42" s="226"/>
      <c r="X42" s="142"/>
      <c r="Y42" s="142"/>
      <c r="Z42" s="142"/>
      <c r="AA42" s="142"/>
      <c r="AB42" s="142"/>
      <c r="AC42" s="142"/>
      <c r="AE42" s="15"/>
    </row>
    <row r="43" spans="1:31">
      <c r="A43" s="4"/>
      <c r="B43" s="15"/>
      <c r="O43" s="4"/>
      <c r="P43" s="301"/>
      <c r="U43" s="223"/>
      <c r="V43" s="142"/>
      <c r="W43" s="225"/>
      <c r="X43" s="142"/>
      <c r="Z43" s="142"/>
      <c r="AB43" s="142"/>
      <c r="AE43" s="15"/>
    </row>
    <row r="44" spans="1:31">
      <c r="A44" s="4"/>
      <c r="B44" s="15"/>
      <c r="O44" s="4"/>
      <c r="P44" s="301"/>
      <c r="V44" s="142"/>
      <c r="W44" s="142"/>
      <c r="X44" s="142"/>
      <c r="Z44" s="142"/>
      <c r="AB44" s="142"/>
      <c r="AE44" s="15"/>
    </row>
    <row r="45" spans="1:31">
      <c r="A45" s="4"/>
      <c r="B45" s="15"/>
      <c r="O45" s="4"/>
      <c r="P45" s="301"/>
      <c r="U45" s="142"/>
      <c r="V45" s="142"/>
      <c r="W45" s="142"/>
      <c r="X45" s="142"/>
      <c r="Z45" s="142"/>
      <c r="AB45" s="142"/>
      <c r="AE45" s="15"/>
    </row>
    <row r="46" spans="1:31">
      <c r="A46" s="4"/>
      <c r="B46" s="15"/>
      <c r="O46" s="4"/>
      <c r="P46" s="301"/>
      <c r="V46" s="142"/>
      <c r="W46" s="142"/>
      <c r="X46" s="142"/>
      <c r="Y46" s="142"/>
      <c r="Z46" s="142"/>
      <c r="AA46" s="142"/>
      <c r="AB46" s="142"/>
      <c r="AC46" s="142"/>
      <c r="AE46" s="15"/>
    </row>
    <row r="47" spans="1:31">
      <c r="A47" s="4"/>
      <c r="B47" s="15"/>
      <c r="O47" s="4"/>
      <c r="P47" s="301"/>
      <c r="V47" s="142"/>
      <c r="X47" s="142"/>
      <c r="Z47" s="142"/>
      <c r="AB47" s="142"/>
      <c r="AE47" s="15"/>
    </row>
    <row r="48" spans="1:31">
      <c r="A48" s="4"/>
      <c r="B48" s="15"/>
      <c r="O48" s="4"/>
      <c r="P48" s="301"/>
      <c r="V48" s="142"/>
      <c r="X48" s="142"/>
      <c r="Z48" s="142"/>
      <c r="AB48" s="142"/>
      <c r="AE48" s="15"/>
    </row>
    <row r="49" spans="1:31">
      <c r="A49" s="4"/>
      <c r="B49" s="15"/>
      <c r="O49" s="4"/>
      <c r="P49" s="301"/>
      <c r="U49" s="142"/>
      <c r="V49" s="142"/>
      <c r="W49" s="142"/>
      <c r="X49" s="142"/>
      <c r="Z49" s="142"/>
      <c r="AB49" s="142"/>
      <c r="AE49" s="15"/>
    </row>
    <row r="50" spans="1:31">
      <c r="A50" s="4"/>
      <c r="B50" s="15"/>
      <c r="O50" s="4"/>
      <c r="P50" s="301"/>
      <c r="V50" s="142"/>
      <c r="W50" s="142"/>
      <c r="X50" s="142"/>
      <c r="Y50" s="142"/>
      <c r="Z50" s="142"/>
      <c r="AA50" s="142"/>
      <c r="AB50" s="142"/>
      <c r="AC50" s="142"/>
      <c r="AE50" s="15"/>
    </row>
    <row r="51" spans="1:31">
      <c r="A51" s="4"/>
      <c r="B51" s="15"/>
      <c r="O51" s="4"/>
      <c r="P51" s="301"/>
      <c r="V51" s="142"/>
      <c r="X51" s="142"/>
      <c r="Z51" s="142"/>
      <c r="AB51" s="142"/>
      <c r="AE51" s="15"/>
    </row>
    <row r="52" spans="1:31">
      <c r="A52" s="4"/>
      <c r="B52" s="15"/>
      <c r="O52" s="4"/>
      <c r="P52" s="301"/>
      <c r="V52" s="142"/>
      <c r="X52" s="142"/>
      <c r="Z52" s="142"/>
      <c r="AB52" s="142"/>
      <c r="AE52" s="15"/>
    </row>
    <row r="53" spans="1:31">
      <c r="A53" s="4"/>
      <c r="B53" s="15"/>
      <c r="O53" s="4"/>
      <c r="P53" s="301"/>
      <c r="U53" s="142"/>
      <c r="V53" s="142"/>
      <c r="W53" s="142"/>
      <c r="X53" s="142"/>
      <c r="Z53" s="142"/>
      <c r="AB53" s="142"/>
      <c r="AE53" s="15"/>
    </row>
    <row r="54" spans="1:31">
      <c r="A54" s="4"/>
      <c r="B54" s="15"/>
      <c r="O54" s="4"/>
      <c r="P54" s="301"/>
      <c r="X54" s="142"/>
      <c r="Z54" s="142"/>
      <c r="AB54" s="142"/>
      <c r="AE54" s="15"/>
    </row>
    <row r="55" spans="1:31">
      <c r="A55" s="4"/>
      <c r="B55" s="15"/>
      <c r="O55" s="4"/>
      <c r="P55" s="301"/>
      <c r="X55" s="142"/>
      <c r="Z55" s="142"/>
      <c r="AB55" s="142"/>
      <c r="AE55" s="15"/>
    </row>
    <row r="56" spans="1:31">
      <c r="A56" s="4"/>
      <c r="B56" s="15"/>
      <c r="O56" s="4"/>
      <c r="P56" s="301"/>
      <c r="X56" s="142"/>
      <c r="Z56" s="142"/>
      <c r="AB56" s="142"/>
      <c r="AE56" s="15"/>
    </row>
    <row r="57" spans="1:31">
      <c r="A57" s="4"/>
      <c r="B57" s="15"/>
      <c r="O57" s="4"/>
      <c r="P57" s="301"/>
      <c r="X57" s="142"/>
      <c r="Z57" s="142"/>
      <c r="AB57" s="142"/>
      <c r="AE57" s="15"/>
    </row>
    <row r="58" spans="1:31">
      <c r="A58" s="4"/>
      <c r="B58" s="15"/>
      <c r="O58" s="4"/>
      <c r="P58" s="301"/>
      <c r="X58" s="142"/>
      <c r="Z58" s="142"/>
      <c r="AB58" s="142"/>
      <c r="AE58" s="15"/>
    </row>
    <row r="59" spans="1:31">
      <c r="A59" s="4"/>
      <c r="B59" s="15"/>
      <c r="O59" s="4"/>
      <c r="P59" s="301"/>
      <c r="X59" s="142"/>
      <c r="Z59" s="142"/>
      <c r="AB59" s="142"/>
      <c r="AE59" s="15"/>
    </row>
    <row r="60" spans="1:31">
      <c r="A60" s="4"/>
      <c r="B60" s="15"/>
      <c r="O60" s="4"/>
      <c r="P60" s="301"/>
      <c r="X60" s="142"/>
      <c r="Z60" s="142"/>
      <c r="AB60" s="142"/>
      <c r="AE60" s="15"/>
    </row>
    <row r="61" spans="1:31">
      <c r="A61" s="4"/>
      <c r="B61" s="15"/>
      <c r="O61" s="4"/>
      <c r="P61" s="301"/>
      <c r="X61" s="142"/>
      <c r="Z61" s="142"/>
      <c r="AB61" s="142"/>
      <c r="AE61" s="15"/>
    </row>
    <row r="62" spans="1:31">
      <c r="A62" s="4"/>
      <c r="B62" s="15"/>
      <c r="O62" s="4"/>
      <c r="P62" s="301"/>
      <c r="U62" s="233"/>
      <c r="X62" s="142"/>
      <c r="Z62" s="142"/>
      <c r="AB62" s="142"/>
      <c r="AE62" s="15"/>
    </row>
    <row r="63" spans="1:31">
      <c r="A63" s="4"/>
      <c r="B63" s="15"/>
      <c r="O63" s="4"/>
      <c r="P63" s="301"/>
      <c r="U63" s="233"/>
      <c r="X63" s="142"/>
      <c r="Z63" s="142"/>
      <c r="AB63" s="142"/>
      <c r="AE63" s="15"/>
    </row>
    <row r="64" spans="1:31">
      <c r="A64" s="4"/>
      <c r="B64" s="15"/>
      <c r="O64" s="4"/>
      <c r="P64" s="301"/>
      <c r="U64" s="302"/>
      <c r="X64" s="142"/>
      <c r="Z64" s="142"/>
      <c r="AB64" s="142"/>
      <c r="AE64" s="15"/>
    </row>
    <row r="65" spans="1:31">
      <c r="A65" s="4"/>
      <c r="B65" s="15"/>
      <c r="O65" s="4"/>
      <c r="P65" s="301"/>
      <c r="X65" s="142"/>
      <c r="Z65" s="142"/>
      <c r="AB65" s="142"/>
      <c r="AE65" s="15"/>
    </row>
    <row r="66" spans="1:31">
      <c r="A66" s="4"/>
      <c r="B66" s="15"/>
      <c r="O66" s="4"/>
      <c r="P66" s="301"/>
      <c r="X66" s="142"/>
      <c r="Z66" s="142"/>
      <c r="AB66" s="142"/>
      <c r="AE66" s="15"/>
    </row>
    <row r="67" spans="1:31">
      <c r="A67" s="4"/>
      <c r="B67" s="15"/>
      <c r="O67" s="4"/>
      <c r="P67" s="301"/>
      <c r="X67" s="142"/>
      <c r="Z67" s="142"/>
      <c r="AB67" s="142"/>
      <c r="AE67" s="15"/>
    </row>
    <row r="68" spans="1:31">
      <c r="A68" s="4"/>
      <c r="B68" s="15"/>
      <c r="O68" s="4"/>
      <c r="P68" s="301"/>
      <c r="X68" s="142"/>
      <c r="Z68" s="142"/>
      <c r="AB68" s="142"/>
      <c r="AE68" s="15"/>
    </row>
    <row r="69" spans="1:31">
      <c r="A69" s="4"/>
      <c r="O69" s="4"/>
      <c r="P69" s="301"/>
      <c r="X69" s="142"/>
      <c r="Z69" s="142"/>
      <c r="AB69" s="142"/>
      <c r="AE69" s="15"/>
    </row>
    <row r="70" spans="1:31">
      <c r="A70" s="4"/>
      <c r="B70" s="15"/>
      <c r="K70" s="150"/>
      <c r="L70" s="304"/>
      <c r="M70" s="150"/>
      <c r="N70" s="304"/>
      <c r="O70" s="4"/>
      <c r="P70" s="301"/>
      <c r="X70" s="142"/>
      <c r="Z70" s="142"/>
      <c r="AB70" s="142"/>
      <c r="AE70" s="15"/>
    </row>
    <row r="71" spans="1:31">
      <c r="A71" s="7"/>
      <c r="B71" s="8"/>
      <c r="C71" s="8"/>
      <c r="D71" s="8"/>
      <c r="E71" s="8"/>
      <c r="F71" s="8"/>
      <c r="G71" s="8"/>
      <c r="H71" s="8"/>
      <c r="I71" s="8"/>
      <c r="J71" s="8"/>
      <c r="K71" s="214"/>
      <c r="L71" s="214"/>
      <c r="M71" s="214"/>
      <c r="N71" s="214"/>
      <c r="O71" s="7"/>
      <c r="P71" s="9"/>
      <c r="X71" s="142"/>
      <c r="Z71" s="142"/>
      <c r="AB71" s="142"/>
      <c r="AE71" s="15"/>
    </row>
    <row r="72" spans="1:31">
      <c r="X72" s="142"/>
      <c r="Z72" s="142"/>
      <c r="AB72" s="142"/>
      <c r="AE72" s="15"/>
    </row>
    <row r="73" spans="1:31">
      <c r="X73" s="142"/>
      <c r="Z73" s="142"/>
      <c r="AB73" s="142"/>
      <c r="AE73" s="15"/>
    </row>
    <row r="74" spans="1:31">
      <c r="I74" s="24"/>
      <c r="P74" s="15" t="s">
        <v>2355</v>
      </c>
      <c r="X74" s="142"/>
      <c r="Z74" s="142"/>
      <c r="AB74" s="142"/>
      <c r="AE74" s="15"/>
    </row>
    <row r="75" spans="1:31">
      <c r="P75" s="17"/>
      <c r="X75" s="142"/>
      <c r="Z75" s="142"/>
      <c r="AB75" s="142"/>
      <c r="AE75" s="15"/>
    </row>
    <row r="76" spans="1:31">
      <c r="X76" s="142"/>
      <c r="Z76" s="142"/>
      <c r="AB76" s="142"/>
      <c r="AE76" s="15"/>
    </row>
    <row r="77" spans="1:31">
      <c r="X77" s="142"/>
      <c r="Z77" s="142"/>
      <c r="AB77" s="142"/>
      <c r="AE77" s="15"/>
    </row>
    <row r="78" spans="1:31">
      <c r="S78" s="150"/>
      <c r="T78" s="150"/>
      <c r="U78" s="150"/>
      <c r="V78" s="150"/>
      <c r="X78" s="142"/>
      <c r="Z78" s="142"/>
      <c r="AB78" s="142"/>
    </row>
    <row r="79" spans="1:31">
      <c r="S79" s="150"/>
      <c r="T79" s="150"/>
      <c r="U79" s="150"/>
      <c r="V79" s="150"/>
      <c r="W79" s="142"/>
      <c r="X79" s="142"/>
      <c r="Z79" s="142"/>
      <c r="AB79" s="135"/>
      <c r="AC79" s="135"/>
      <c r="AE79" s="15"/>
    </row>
    <row r="80" spans="1:31">
      <c r="S80" s="150"/>
      <c r="T80" s="150"/>
      <c r="U80" s="150"/>
      <c r="V80" s="150"/>
      <c r="X80" s="142"/>
      <c r="Z80" s="142"/>
      <c r="AB80" s="135"/>
      <c r="AC80" s="135"/>
    </row>
    <row r="81" spans="4:25">
      <c r="S81" s="150"/>
      <c r="T81" s="150"/>
      <c r="U81" s="150"/>
      <c r="V81" s="150"/>
    </row>
    <row r="82" spans="4:25">
      <c r="Y82" s="24"/>
    </row>
    <row r="84" spans="4:25" ht="15.75">
      <c r="D84" s="234"/>
    </row>
    <row r="89" spans="4:25">
      <c r="W89" s="142"/>
    </row>
    <row r="167" spans="18:18">
      <c r="R167" t="s">
        <v>492</v>
      </c>
    </row>
  </sheetData>
  <customSheetViews>
    <customSheetView guid="{3336704C-C86D-41A0-9B04-03A25221C3F1}" scale="87" colorId="22" showPageBreaks="1" printArea="1" showRuler="0">
      <selection activeCell="P7" sqref="P7"/>
      <pageMargins left="0.5" right="0.5" top="0.5" bottom="0.55000000000000004" header="0.5" footer="0.5"/>
      <pageSetup scale="60" fitToWidth="2" orientation="portrait" r:id="rId1"/>
      <headerFooter alignWithMargins="0"/>
    </customSheetView>
    <customSheetView guid="{186A0260-DB8C-42F6-ADCE-9C35D9933D5B}" scale="87" colorId="22" showRuler="0">
      <selection activeCell="P8" sqref="P8"/>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selection activeCell="P7" sqref="P7"/>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K63">
      <selection activeCell="Q75" sqref="A1:Q75"/>
      <pageMargins left="0.5" right="0.5" top="0.5" bottom="0.55000000000000004" header="0.5" footer="0.5"/>
      <pageSetup scale="60" fitToWidth="2" orientation="portrait" r:id="rId4"/>
      <headerFooter alignWithMargins="0"/>
    </customSheetView>
    <customSheetView guid="{56D44596-4A75-4B45-B852-2389F2F06E07}" scale="87" colorId="22" showRuler="0" topLeftCell="K63">
      <selection activeCell="Q75" sqref="A1:Q75"/>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topLeftCell="K1">
      <selection activeCell="P7" sqref="P7"/>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ransitionEntry="1">
    <pageSetUpPr fitToPage="1"/>
  </sheetPr>
  <dimension ref="A2:T171"/>
  <sheetViews>
    <sheetView defaultGridColor="0" colorId="22" zoomScale="87" workbookViewId="0">
      <selection activeCell="L7" sqref="L7"/>
    </sheetView>
  </sheetViews>
  <sheetFormatPr defaultColWidth="9.77734375" defaultRowHeight="15"/>
  <cols>
    <col min="1" max="1" width="1.77734375" customWidth="1"/>
    <col min="2" max="2" width="4.77734375" customWidth="1"/>
    <col min="3" max="3" width="1.77734375" customWidth="1"/>
    <col min="6" max="6" width="15.77734375" customWidth="1"/>
    <col min="7" max="7" width="1.77734375" customWidth="1"/>
    <col min="9" max="9" width="12.77734375" customWidth="1"/>
    <col min="11" max="11" width="1.77734375" customWidth="1"/>
    <col min="13" max="13" width="18.77734375" customWidth="1"/>
    <col min="14" max="14" width="1.77734375" customWidth="1"/>
    <col min="15" max="15" width="19.77734375" customWidth="1"/>
    <col min="16" max="16" width="1.77734375" customWidth="1"/>
  </cols>
  <sheetData>
    <row r="2" spans="1:20">
      <c r="T2" t="s">
        <v>454</v>
      </c>
    </row>
    <row r="4" spans="1:20">
      <c r="A4" s="8"/>
      <c r="B4" s="8"/>
      <c r="C4" s="8"/>
      <c r="D4" s="8"/>
      <c r="E4" s="8"/>
      <c r="F4" s="8"/>
      <c r="G4" s="8"/>
      <c r="H4" s="8"/>
      <c r="I4" s="8"/>
      <c r="J4" s="8"/>
      <c r="K4" s="8"/>
      <c r="L4" s="8"/>
      <c r="M4" s="8"/>
      <c r="N4" s="8"/>
      <c r="O4" s="8"/>
      <c r="T4" t="s">
        <v>455</v>
      </c>
    </row>
    <row r="5" spans="1:20">
      <c r="A5" s="4"/>
      <c r="B5" t="s">
        <v>494</v>
      </c>
      <c r="G5" s="4"/>
      <c r="H5" t="s">
        <v>495</v>
      </c>
      <c r="K5" s="4"/>
      <c r="L5" t="s">
        <v>496</v>
      </c>
      <c r="N5" s="4"/>
      <c r="O5" t="s">
        <v>497</v>
      </c>
      <c r="P5" s="4"/>
      <c r="T5" t="s">
        <v>456</v>
      </c>
    </row>
    <row r="6" spans="1:20">
      <c r="A6" s="4"/>
      <c r="G6" s="4"/>
      <c r="H6" s="17" t="s">
        <v>498</v>
      </c>
      <c r="K6" s="4"/>
      <c r="L6" t="s">
        <v>499</v>
      </c>
      <c r="N6" s="4"/>
      <c r="P6" s="4"/>
      <c r="T6" t="s">
        <v>458</v>
      </c>
    </row>
    <row r="7" spans="1:20">
      <c r="A7" s="4"/>
      <c r="B7" t="str">
        <f>'pg. 1'!$D$10</f>
        <v>[Utility Name]</v>
      </c>
      <c r="G7" s="4"/>
      <c r="H7" t="s">
        <v>471</v>
      </c>
      <c r="K7" s="4"/>
      <c r="L7" s="933" t="str">
        <f>'pg. 1'!$O$31</f>
        <v>03/30/2025</v>
      </c>
      <c r="N7" s="4"/>
      <c r="O7" s="18" t="str">
        <f>'pg. 1'!$M$10</f>
        <v xml:space="preserve">   December 31, 2024</v>
      </c>
      <c r="P7" s="4"/>
      <c r="T7" t="s">
        <v>459</v>
      </c>
    </row>
    <row r="8" spans="1:20">
      <c r="A8" s="7"/>
      <c r="B8" s="8"/>
      <c r="C8" s="8"/>
      <c r="D8" s="8"/>
      <c r="E8" s="8"/>
      <c r="F8" s="8"/>
      <c r="G8" s="7"/>
      <c r="H8" s="8"/>
      <c r="I8" s="8"/>
      <c r="J8" s="8"/>
      <c r="K8" s="7"/>
      <c r="L8" s="8"/>
      <c r="M8" s="8"/>
      <c r="N8" s="7"/>
      <c r="O8" s="8"/>
      <c r="P8" s="4"/>
      <c r="T8" t="s">
        <v>462</v>
      </c>
    </row>
    <row r="9" spans="1:20">
      <c r="A9" s="4"/>
      <c r="P9" s="4"/>
      <c r="T9" t="s">
        <v>2281</v>
      </c>
    </row>
    <row r="10" spans="1:20">
      <c r="A10" s="4"/>
      <c r="I10" t="s">
        <v>2282</v>
      </c>
      <c r="P10" s="4"/>
    </row>
    <row r="11" spans="1:20">
      <c r="A11" s="7"/>
      <c r="B11" s="8"/>
      <c r="C11" s="8"/>
      <c r="D11" s="8"/>
      <c r="E11" s="8"/>
      <c r="F11" s="8"/>
      <c r="G11" s="8"/>
      <c r="H11" s="8"/>
      <c r="I11" s="8"/>
      <c r="J11" s="8"/>
      <c r="K11" s="8"/>
      <c r="L11" s="8"/>
      <c r="M11" s="8"/>
      <c r="N11" s="8"/>
      <c r="O11" s="8"/>
      <c r="P11" s="4"/>
    </row>
    <row r="12" spans="1:20">
      <c r="A12" s="4"/>
      <c r="B12" s="15" t="s">
        <v>2252</v>
      </c>
      <c r="D12" t="s">
        <v>2283</v>
      </c>
      <c r="J12" s="15" t="s">
        <v>2261</v>
      </c>
      <c r="L12" t="s">
        <v>2289</v>
      </c>
      <c r="P12" s="4"/>
    </row>
    <row r="13" spans="1:20">
      <c r="A13" s="4"/>
      <c r="B13" t="s">
        <v>2285</v>
      </c>
      <c r="J13" t="s">
        <v>2291</v>
      </c>
      <c r="P13" s="4"/>
    </row>
    <row r="14" spans="1:20">
      <c r="A14" s="4"/>
      <c r="B14" t="s">
        <v>2286</v>
      </c>
      <c r="J14" t="s">
        <v>748</v>
      </c>
      <c r="P14" s="4"/>
    </row>
    <row r="15" spans="1:20">
      <c r="A15" s="4"/>
      <c r="B15" t="s">
        <v>2287</v>
      </c>
      <c r="J15" t="s">
        <v>750</v>
      </c>
      <c r="P15" s="4"/>
    </row>
    <row r="16" spans="1:20">
      <c r="A16" s="4"/>
      <c r="B16" t="s">
        <v>2288</v>
      </c>
      <c r="J16" t="s">
        <v>751</v>
      </c>
      <c r="P16" s="4"/>
    </row>
    <row r="17" spans="1:17">
      <c r="A17" s="4"/>
      <c r="B17" t="s">
        <v>2290</v>
      </c>
      <c r="P17" s="4"/>
    </row>
    <row r="18" spans="1:17">
      <c r="A18" s="4"/>
      <c r="B18" t="s">
        <v>2292</v>
      </c>
      <c r="J18" s="15">
        <v>4</v>
      </c>
      <c r="L18" t="s">
        <v>2076</v>
      </c>
      <c r="P18" s="4"/>
    </row>
    <row r="19" spans="1:17">
      <c r="A19" s="4"/>
      <c r="B19" t="s">
        <v>749</v>
      </c>
      <c r="J19" t="s">
        <v>2077</v>
      </c>
      <c r="P19" s="4"/>
    </row>
    <row r="20" spans="1:17">
      <c r="A20" s="4"/>
      <c r="P20" s="4"/>
    </row>
    <row r="21" spans="1:17">
      <c r="A21" s="4"/>
      <c r="B21" s="15" t="s">
        <v>2257</v>
      </c>
      <c r="D21" t="s">
        <v>2284</v>
      </c>
      <c r="P21" s="4"/>
    </row>
    <row r="22" spans="1:17">
      <c r="A22" s="4"/>
      <c r="B22" t="s">
        <v>2074</v>
      </c>
      <c r="P22" s="4"/>
    </row>
    <row r="23" spans="1:17">
      <c r="A23" s="7"/>
      <c r="B23" s="8" t="s">
        <v>2075</v>
      </c>
      <c r="C23" s="8"/>
      <c r="D23" s="8"/>
      <c r="E23" s="8"/>
      <c r="F23" s="8"/>
      <c r="G23" s="8"/>
      <c r="H23" s="8"/>
      <c r="I23" s="8"/>
      <c r="J23" s="8"/>
      <c r="K23" s="8"/>
      <c r="L23" s="8"/>
      <c r="M23" s="8"/>
      <c r="N23" s="8"/>
      <c r="O23" s="8"/>
      <c r="P23" s="4"/>
    </row>
    <row r="24" spans="1:17">
      <c r="A24" s="4"/>
      <c r="B24" s="24" t="s">
        <v>752</v>
      </c>
      <c r="C24" s="4"/>
      <c r="G24" s="4"/>
      <c r="J24" s="3"/>
      <c r="N24" s="2"/>
      <c r="P24" s="4"/>
    </row>
    <row r="25" spans="1:17">
      <c r="A25" s="4"/>
      <c r="B25" t="s">
        <v>753</v>
      </c>
      <c r="C25" s="4"/>
      <c r="E25" t="s">
        <v>754</v>
      </c>
      <c r="G25" s="30"/>
      <c r="H25" s="31" t="s">
        <v>755</v>
      </c>
      <c r="I25" s="31"/>
      <c r="J25" s="33"/>
      <c r="L25" s="31" t="s">
        <v>2073</v>
      </c>
      <c r="M25" s="31"/>
      <c r="N25" s="31"/>
      <c r="O25" s="599"/>
      <c r="P25" s="4"/>
    </row>
    <row r="26" spans="1:17">
      <c r="A26" s="4"/>
      <c r="C26" s="4"/>
      <c r="G26" s="30"/>
      <c r="H26" s="31"/>
      <c r="I26" s="31"/>
      <c r="J26" s="33"/>
      <c r="O26" s="25"/>
      <c r="P26" s="4"/>
    </row>
    <row r="27" spans="1:17">
      <c r="A27" s="4"/>
      <c r="C27" s="4"/>
      <c r="E27" t="s">
        <v>756</v>
      </c>
      <c r="G27" s="30"/>
      <c r="H27" s="31" t="s">
        <v>757</v>
      </c>
      <c r="I27" s="31"/>
      <c r="J27" s="33"/>
      <c r="L27" s="238" t="s">
        <v>675</v>
      </c>
      <c r="M27" s="31"/>
      <c r="N27" s="31"/>
      <c r="O27" s="599"/>
      <c r="P27" s="4"/>
    </row>
    <row r="28" spans="1:17">
      <c r="A28" s="7"/>
      <c r="B28" s="8"/>
      <c r="C28" s="7"/>
      <c r="D28" s="8"/>
      <c r="E28" s="8"/>
      <c r="F28" s="8"/>
      <c r="G28" s="7"/>
      <c r="H28" s="8"/>
      <c r="I28" s="8"/>
      <c r="J28" s="9"/>
      <c r="K28" s="8"/>
      <c r="L28" s="8"/>
      <c r="M28" s="8"/>
      <c r="N28" s="8"/>
      <c r="O28" s="26"/>
      <c r="P28" s="4"/>
    </row>
    <row r="29" spans="1:17">
      <c r="A29" s="4"/>
      <c r="B29" s="15" t="s">
        <v>676</v>
      </c>
      <c r="C29" s="4"/>
      <c r="G29" s="4"/>
      <c r="J29" s="6"/>
      <c r="O29" s="27"/>
      <c r="P29" s="4"/>
    </row>
    <row r="30" spans="1:17">
      <c r="A30" s="4"/>
      <c r="B30" s="15" t="s">
        <v>677</v>
      </c>
      <c r="C30" s="4"/>
      <c r="G30" s="4"/>
      <c r="H30" s="28"/>
      <c r="J30" s="6"/>
      <c r="O30" s="29"/>
      <c r="P30" s="4"/>
      <c r="Q30" s="29"/>
    </row>
    <row r="31" spans="1:17">
      <c r="A31" s="4"/>
      <c r="B31" s="15" t="s">
        <v>678</v>
      </c>
      <c r="C31" s="4"/>
      <c r="G31" s="4"/>
      <c r="J31" s="6"/>
      <c r="O31" s="29"/>
      <c r="P31" s="4"/>
    </row>
    <row r="32" spans="1:17">
      <c r="A32" s="4"/>
      <c r="B32" s="15" t="s">
        <v>679</v>
      </c>
      <c r="C32" s="4"/>
      <c r="D32" s="28"/>
      <c r="G32" s="4"/>
      <c r="J32" s="6"/>
      <c r="O32" s="27"/>
      <c r="P32" s="4"/>
    </row>
    <row r="33" spans="1:16">
      <c r="A33" s="4"/>
      <c r="B33" s="15" t="s">
        <v>680</v>
      </c>
      <c r="C33" s="4"/>
      <c r="G33" s="4"/>
      <c r="J33" s="6"/>
      <c r="O33" s="27"/>
      <c r="P33" s="4"/>
    </row>
    <row r="34" spans="1:16">
      <c r="A34" s="4"/>
      <c r="B34" s="15" t="s">
        <v>681</v>
      </c>
      <c r="C34" s="4"/>
      <c r="G34" s="4"/>
      <c r="J34" s="6"/>
      <c r="O34" s="27"/>
      <c r="P34" s="4"/>
    </row>
    <row r="35" spans="1:16">
      <c r="A35" s="4"/>
      <c r="B35" s="15" t="s">
        <v>682</v>
      </c>
      <c r="C35" s="4"/>
      <c r="G35" s="4"/>
      <c r="J35" s="6"/>
      <c r="O35" s="27"/>
      <c r="P35" s="4"/>
    </row>
    <row r="36" spans="1:16">
      <c r="A36" s="4"/>
      <c r="B36" s="15" t="s">
        <v>683</v>
      </c>
      <c r="C36" s="4"/>
      <c r="G36" s="4"/>
      <c r="J36" s="6"/>
      <c r="O36" s="27"/>
      <c r="P36" s="4"/>
    </row>
    <row r="37" spans="1:16">
      <c r="A37" s="4"/>
      <c r="B37" s="15" t="s">
        <v>684</v>
      </c>
      <c r="C37" s="4"/>
      <c r="G37" s="4"/>
      <c r="J37" s="6"/>
      <c r="O37" s="27"/>
      <c r="P37" s="4"/>
    </row>
    <row r="38" spans="1:16">
      <c r="A38" s="4"/>
      <c r="B38" s="15" t="s">
        <v>685</v>
      </c>
      <c r="C38" s="4"/>
      <c r="G38" s="4"/>
      <c r="J38" s="6"/>
      <c r="O38" s="27"/>
      <c r="P38" s="4"/>
    </row>
    <row r="39" spans="1:16">
      <c r="A39" s="4"/>
      <c r="B39" s="15" t="s">
        <v>686</v>
      </c>
      <c r="C39" s="4"/>
      <c r="G39" s="4"/>
      <c r="J39" s="6"/>
      <c r="O39" s="27"/>
      <c r="P39" s="4"/>
    </row>
    <row r="40" spans="1:16">
      <c r="A40" s="4"/>
      <c r="B40" s="15" t="s">
        <v>687</v>
      </c>
      <c r="C40" s="4"/>
      <c r="G40" s="4"/>
      <c r="J40" s="6"/>
      <c r="O40" s="27"/>
      <c r="P40" s="4"/>
    </row>
    <row r="41" spans="1:16">
      <c r="A41" s="4"/>
      <c r="B41" s="15" t="s">
        <v>688</v>
      </c>
      <c r="C41" s="4"/>
      <c r="G41" s="4"/>
      <c r="J41" s="6"/>
      <c r="O41" s="27"/>
      <c r="P41" s="4"/>
    </row>
    <row r="42" spans="1:16">
      <c r="A42" s="4"/>
      <c r="B42" s="15" t="s">
        <v>689</v>
      </c>
      <c r="C42" s="4"/>
      <c r="D42" s="28"/>
      <c r="G42" s="4"/>
      <c r="J42" s="6"/>
      <c r="O42" s="27"/>
      <c r="P42" s="4"/>
    </row>
    <row r="43" spans="1:16">
      <c r="A43" s="4"/>
      <c r="B43" s="15" t="s">
        <v>690</v>
      </c>
      <c r="C43" s="4"/>
      <c r="G43" s="4"/>
      <c r="J43" s="6"/>
      <c r="O43" s="27"/>
      <c r="P43" s="4"/>
    </row>
    <row r="44" spans="1:16">
      <c r="A44" s="4"/>
      <c r="B44" s="15" t="s">
        <v>691</v>
      </c>
      <c r="C44" s="4"/>
      <c r="G44" s="4"/>
      <c r="J44" s="6"/>
      <c r="O44" s="27"/>
      <c r="P44" s="4"/>
    </row>
    <row r="45" spans="1:16">
      <c r="A45" s="4"/>
      <c r="B45" s="15" t="s">
        <v>692</v>
      </c>
      <c r="C45" s="4"/>
      <c r="G45" s="4"/>
      <c r="J45" s="6"/>
      <c r="O45" s="27"/>
      <c r="P45" s="4"/>
    </row>
    <row r="46" spans="1:16">
      <c r="A46" s="4"/>
      <c r="B46" s="15" t="s">
        <v>693</v>
      </c>
      <c r="C46" s="4"/>
      <c r="G46" s="4"/>
      <c r="J46" s="6"/>
      <c r="O46" s="27"/>
      <c r="P46" s="4"/>
    </row>
    <row r="47" spans="1:16">
      <c r="A47" s="4"/>
      <c r="B47" s="15" t="s">
        <v>694</v>
      </c>
      <c r="C47" s="4"/>
      <c r="G47" s="4"/>
      <c r="J47" s="6"/>
      <c r="O47" s="27"/>
      <c r="P47" s="4"/>
    </row>
    <row r="48" spans="1:16">
      <c r="A48" s="4"/>
      <c r="B48" s="15" t="s">
        <v>695</v>
      </c>
      <c r="C48" s="4"/>
      <c r="G48" s="4"/>
      <c r="J48" s="6"/>
      <c r="O48" s="27"/>
      <c r="P48" s="4"/>
    </row>
    <row r="49" spans="1:16">
      <c r="A49" s="4"/>
      <c r="B49" s="15" t="s">
        <v>696</v>
      </c>
      <c r="C49" s="4"/>
      <c r="G49" s="4"/>
      <c r="J49" s="6"/>
      <c r="O49" s="27"/>
      <c r="P49" s="4"/>
    </row>
    <row r="50" spans="1:16">
      <c r="A50" s="4"/>
      <c r="B50" s="15" t="s">
        <v>697</v>
      </c>
      <c r="C50" s="4"/>
      <c r="G50" s="4"/>
      <c r="J50" s="6"/>
      <c r="O50" s="27"/>
      <c r="P50" s="4"/>
    </row>
    <row r="51" spans="1:16">
      <c r="A51" s="4"/>
      <c r="B51" s="15" t="s">
        <v>698</v>
      </c>
      <c r="C51" s="4"/>
      <c r="G51" s="4"/>
      <c r="J51" s="6"/>
      <c r="O51" s="27"/>
      <c r="P51" s="4"/>
    </row>
    <row r="52" spans="1:16">
      <c r="A52" s="4"/>
      <c r="B52" s="15" t="s">
        <v>699</v>
      </c>
      <c r="C52" s="4"/>
      <c r="G52" s="4"/>
      <c r="J52" s="6"/>
      <c r="O52" s="27"/>
      <c r="P52" s="4"/>
    </row>
    <row r="53" spans="1:16">
      <c r="A53" s="4"/>
      <c r="B53" s="15" t="s">
        <v>700</v>
      </c>
      <c r="C53" s="4"/>
      <c r="G53" s="4"/>
      <c r="J53" s="6"/>
      <c r="O53" s="27"/>
      <c r="P53" s="4"/>
    </row>
    <row r="54" spans="1:16">
      <c r="A54" s="4"/>
      <c r="B54" s="15" t="s">
        <v>701</v>
      </c>
      <c r="C54" s="4"/>
      <c r="G54" s="4"/>
      <c r="J54" s="6"/>
      <c r="O54" s="27"/>
      <c r="P54" s="4"/>
    </row>
    <row r="55" spans="1:16">
      <c r="A55" s="4"/>
      <c r="B55" s="15" t="s">
        <v>702</v>
      </c>
      <c r="C55" s="4"/>
      <c r="G55" s="4"/>
      <c r="J55" s="6"/>
      <c r="O55" s="27"/>
      <c r="P55" s="4"/>
    </row>
    <row r="56" spans="1:16">
      <c r="A56" s="4"/>
      <c r="B56" s="15" t="s">
        <v>703</v>
      </c>
      <c r="C56" s="4"/>
      <c r="G56" s="4"/>
      <c r="J56" s="6"/>
      <c r="O56" s="27"/>
      <c r="P56" s="4"/>
    </row>
    <row r="57" spans="1:16">
      <c r="A57" s="4"/>
      <c r="B57" s="15" t="s">
        <v>704</v>
      </c>
      <c r="C57" s="4"/>
      <c r="G57" s="4"/>
      <c r="J57" s="6"/>
      <c r="O57" s="27"/>
      <c r="P57" s="4"/>
    </row>
    <row r="58" spans="1:16">
      <c r="A58" s="4"/>
      <c r="B58" s="15" t="s">
        <v>705</v>
      </c>
      <c r="C58" s="4"/>
      <c r="G58" s="4"/>
      <c r="J58" s="6"/>
      <c r="O58" s="27"/>
      <c r="P58" s="4"/>
    </row>
    <row r="59" spans="1:16">
      <c r="A59" s="4"/>
      <c r="B59" s="15" t="s">
        <v>706</v>
      </c>
      <c r="C59" s="4"/>
      <c r="G59" s="4"/>
      <c r="J59" s="6"/>
      <c r="O59" s="27"/>
      <c r="P59" s="4"/>
    </row>
    <row r="60" spans="1:16">
      <c r="A60" s="4"/>
      <c r="B60" s="15" t="s">
        <v>707</v>
      </c>
      <c r="C60" s="4"/>
      <c r="G60" s="4"/>
      <c r="J60" s="6"/>
      <c r="O60" s="27"/>
      <c r="P60" s="4"/>
    </row>
    <row r="61" spans="1:16">
      <c r="A61" s="4"/>
      <c r="B61" s="15" t="s">
        <v>708</v>
      </c>
      <c r="C61" s="4"/>
      <c r="G61" s="4"/>
      <c r="J61" s="6"/>
      <c r="O61" s="27"/>
      <c r="P61" s="4"/>
    </row>
    <row r="62" spans="1:16">
      <c r="A62" s="4"/>
      <c r="B62" s="15" t="s">
        <v>709</v>
      </c>
      <c r="C62" s="4"/>
      <c r="G62" s="4"/>
      <c r="J62" s="6"/>
      <c r="O62" s="27"/>
      <c r="P62" s="4"/>
    </row>
    <row r="63" spans="1:16">
      <c r="A63" s="4"/>
      <c r="B63" s="15" t="s">
        <v>710</v>
      </c>
      <c r="C63" s="4"/>
      <c r="G63" s="4"/>
      <c r="J63" s="6"/>
      <c r="O63" s="27"/>
      <c r="P63" s="4"/>
    </row>
    <row r="64" spans="1:16">
      <c r="A64" s="4"/>
      <c r="B64" s="15" t="s">
        <v>711</v>
      </c>
      <c r="C64" s="4"/>
      <c r="G64" s="4"/>
      <c r="J64" s="6"/>
      <c r="O64" s="27"/>
      <c r="P64" s="4"/>
    </row>
    <row r="65" spans="1:16">
      <c r="A65" s="4"/>
      <c r="B65" s="15" t="s">
        <v>712</v>
      </c>
      <c r="C65" s="4"/>
      <c r="G65" s="4"/>
      <c r="J65" s="6"/>
      <c r="O65" s="27"/>
      <c r="P65" s="4"/>
    </row>
    <row r="66" spans="1:16">
      <c r="A66" s="4"/>
      <c r="B66" s="15" t="s">
        <v>713</v>
      </c>
      <c r="C66" s="4"/>
      <c r="G66" s="4"/>
      <c r="J66" s="6"/>
      <c r="P66" s="4"/>
    </row>
    <row r="67" spans="1:16">
      <c r="A67" s="4"/>
      <c r="B67" s="15" t="s">
        <v>714</v>
      </c>
      <c r="C67" s="4"/>
      <c r="G67" s="4"/>
      <c r="J67" s="6"/>
      <c r="P67" s="4"/>
    </row>
    <row r="68" spans="1:16">
      <c r="A68" s="4"/>
      <c r="B68" s="15" t="s">
        <v>715</v>
      </c>
      <c r="C68" s="4"/>
      <c r="G68" s="4"/>
      <c r="J68" s="6"/>
      <c r="P68" s="4"/>
    </row>
    <row r="69" spans="1:16">
      <c r="A69" s="4"/>
      <c r="B69" s="15" t="s">
        <v>716</v>
      </c>
      <c r="C69" s="4"/>
      <c r="G69" s="4"/>
      <c r="J69" s="6"/>
      <c r="P69" s="4"/>
    </row>
    <row r="70" spans="1:16">
      <c r="A70" s="4"/>
      <c r="B70" s="15" t="s">
        <v>717</v>
      </c>
      <c r="C70" s="4"/>
      <c r="G70" s="4"/>
      <c r="J70" s="6"/>
      <c r="P70" s="4"/>
    </row>
    <row r="71" spans="1:16">
      <c r="A71" s="4"/>
      <c r="B71" s="15" t="s">
        <v>718</v>
      </c>
      <c r="C71" s="4"/>
      <c r="G71" s="4"/>
      <c r="J71" s="6"/>
      <c r="P71" s="4"/>
    </row>
    <row r="72" spans="1:16">
      <c r="A72" s="4"/>
      <c r="B72" s="15" t="s">
        <v>719</v>
      </c>
      <c r="C72" s="4"/>
      <c r="G72" s="4"/>
      <c r="J72" s="6"/>
      <c r="P72" s="4"/>
    </row>
    <row r="73" spans="1:16">
      <c r="A73" s="4"/>
      <c r="C73" s="4"/>
      <c r="G73" s="4"/>
      <c r="J73" s="6"/>
      <c r="P73" s="4"/>
    </row>
    <row r="74" spans="1:16">
      <c r="A74" s="4"/>
      <c r="C74" s="4"/>
      <c r="G74" s="4"/>
      <c r="J74" s="6"/>
      <c r="P74" s="4"/>
    </row>
    <row r="75" spans="1:16">
      <c r="A75" s="4"/>
      <c r="C75" s="4"/>
      <c r="G75" s="4"/>
      <c r="J75" s="6"/>
      <c r="P75" s="4"/>
    </row>
    <row r="76" spans="1:16">
      <c r="A76" s="4"/>
      <c r="C76" s="4"/>
      <c r="G76" s="4"/>
      <c r="J76" s="6"/>
      <c r="P76" s="4"/>
    </row>
    <row r="77" spans="1:16">
      <c r="A77" s="4"/>
      <c r="C77" s="4"/>
      <c r="G77" s="4"/>
      <c r="J77" s="6"/>
      <c r="P77" s="4"/>
    </row>
    <row r="78" spans="1:16">
      <c r="A78" s="7"/>
      <c r="B78" s="8"/>
      <c r="C78" s="7"/>
      <c r="D78" s="8"/>
      <c r="E78" s="8"/>
      <c r="F78" s="8"/>
      <c r="G78" s="7"/>
      <c r="H78" s="8"/>
      <c r="I78" s="8"/>
      <c r="J78" s="9"/>
      <c r="K78" s="8"/>
      <c r="L78" s="8"/>
      <c r="M78" s="8"/>
      <c r="N78" s="8"/>
      <c r="O78" s="26"/>
      <c r="P78" s="4"/>
    </row>
    <row r="81" spans="15:15">
      <c r="O81" s="15" t="s">
        <v>2216</v>
      </c>
    </row>
    <row r="82" spans="15:15">
      <c r="O82" s="17"/>
    </row>
    <row r="171" spans="17:19">
      <c r="Q171" t="s">
        <v>492</v>
      </c>
      <c r="R171" t="s">
        <v>492</v>
      </c>
      <c r="S171" t="s">
        <v>492</v>
      </c>
    </row>
  </sheetData>
  <customSheetViews>
    <customSheetView guid="{3336704C-C86D-41A0-9B04-03A25221C3F1}" scale="87" colorId="22" showPageBreaks="1" fitToPage="1" printArea="1" showRuler="0">
      <selection activeCell="O8" sqref="O8"/>
      <pageMargins left="0.5" right="0.5" top="0.5" bottom="0.55000000000000004" header="0.5" footer="0.5"/>
      <pageSetup scale="60" orientation="portrait" r:id="rId1"/>
      <headerFooter alignWithMargins="0"/>
    </customSheetView>
    <customSheetView guid="{186A0260-DB8C-42F6-ADCE-9C35D9933D5B}" scale="87" colorId="22" fitToPage="1" showRuler="0" topLeftCell="C1">
      <selection activeCell="O8" sqref="O8"/>
      <pageMargins left="0.5" right="0.5" top="0.5" bottom="0.55000000000000004" header="0.5" footer="0.5"/>
      <pageSetup scale="60" orientation="portrait" r:id="rId2"/>
      <headerFooter alignWithMargins="0"/>
    </customSheetView>
    <customSheetView guid="{0F9397AA-B4ED-47EF-BC79-BFEC0D3E0701}" scale="87" colorId="22" showPageBreaks="1" fitToPage="1" printArea="1" showRuler="0" topLeftCell="A59">
      <selection activeCell="F90" sqref="F90"/>
      <pageMargins left="0.5" right="0.5" top="0.5" bottom="0.55000000000000004" header="0.5" footer="0.5"/>
      <pageSetup scale="60" orientation="portrait" r:id="rId3"/>
      <headerFooter alignWithMargins="0"/>
    </customSheetView>
    <customSheetView guid="{CCA0C3E2-B2E2-4226-9654-0AB73CE002E7}" scale="87" colorId="22" showPageBreaks="1" fitToPage="1" printArea="1" showRuler="0" topLeftCell="H60">
      <selection activeCell="O81" sqref="O81"/>
      <pageMargins left="0.5" right="0.5" top="0.5" bottom="0.55000000000000004" header="0.5" footer="0.5"/>
      <pageSetup scale="60" orientation="portrait" r:id="rId4"/>
      <headerFooter alignWithMargins="0"/>
    </customSheetView>
    <customSheetView guid="{56D44596-4A75-4B45-B852-2389F2F06E07}" scale="87" colorId="22" fitToPage="1" showRuler="0">
      <selection activeCell="O81" sqref="O81"/>
      <pageMargins left="0.5" right="0.5" top="0.5" bottom="0.55000000000000004" header="0.5" footer="0.5"/>
      <pageSetup scale="60" orientation="portrait" r:id="rId5"/>
      <headerFooter alignWithMargins="0"/>
    </customSheetView>
    <customSheetView guid="{D5B5BADA-8EBF-4C10-97E9-D8DAB5586B34}" scale="87" colorId="22" showPageBreaks="1" fitToPage="1" printArea="1" showRuler="0" topLeftCell="C1">
      <selection activeCell="O8" sqref="O8"/>
      <pageMargins left="0.5" right="0.5" top="0.5" bottom="0.55000000000000004" header="0.5" footer="0.5"/>
      <pageSetup scale="60" orientation="portrait" r:id="rId6"/>
      <headerFooter alignWithMargins="0"/>
    </customSheetView>
  </customSheetViews>
  <phoneticPr fontId="0" type="noConversion"/>
  <pageMargins left="0.5" right="0.5" top="0.5" bottom="0.55000000000000004" header="0.5" footer="0.5"/>
  <pageSetup scale="60" orientation="portrait" r:id="rId7"/>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ransitionEvaluation="1" transitionEntry="1"/>
  <dimension ref="A3:AE166"/>
  <sheetViews>
    <sheetView defaultGridColor="0" colorId="22" zoomScale="87" workbookViewId="0">
      <selection activeCell="L6" sqref="L6"/>
    </sheetView>
  </sheetViews>
  <sheetFormatPr defaultColWidth="9.77734375" defaultRowHeight="15"/>
  <cols>
    <col min="1" max="1" width="1.77734375" customWidth="1"/>
    <col min="2" max="2" width="4.777343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1.21875" customWidth="1"/>
    <col min="14" max="14" width="11.4414062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4"/>
      <c r="F9" t="s">
        <v>1427</v>
      </c>
      <c r="P9" s="6"/>
    </row>
    <row r="10" spans="1:27">
      <c r="A10" s="7"/>
      <c r="B10" s="8"/>
      <c r="C10" s="8"/>
      <c r="D10" s="8"/>
      <c r="E10" s="8"/>
      <c r="F10" s="8"/>
      <c r="G10" s="8"/>
      <c r="H10" s="8"/>
      <c r="I10" s="8"/>
      <c r="J10" s="8"/>
      <c r="K10" s="8"/>
      <c r="L10" s="8"/>
      <c r="M10" s="8"/>
      <c r="N10" s="8"/>
      <c r="O10" s="8"/>
      <c r="P10" s="9"/>
    </row>
    <row r="11" spans="1:27">
      <c r="A11" s="4"/>
      <c r="P11" s="6"/>
    </row>
    <row r="12" spans="1:27">
      <c r="A12" s="4"/>
      <c r="B12" s="17" t="s">
        <v>1428</v>
      </c>
      <c r="J12" s="17" t="s">
        <v>1429</v>
      </c>
      <c r="P12" s="6"/>
      <c r="AA12" s="142"/>
    </row>
    <row r="13" spans="1:27">
      <c r="A13" s="4"/>
      <c r="B13" t="s">
        <v>1430</v>
      </c>
      <c r="J13" t="s">
        <v>1431</v>
      </c>
      <c r="P13" s="6"/>
    </row>
    <row r="14" spans="1:27">
      <c r="A14" s="4"/>
      <c r="B14" s="17"/>
      <c r="J14" t="s">
        <v>1432</v>
      </c>
      <c r="P14" s="6"/>
    </row>
    <row r="15" spans="1:27">
      <c r="A15" s="4"/>
      <c r="J15" t="s">
        <v>1433</v>
      </c>
      <c r="P15" s="6"/>
    </row>
    <row r="16" spans="1:27">
      <c r="A16" s="4"/>
      <c r="B16" s="17" t="s">
        <v>2225</v>
      </c>
      <c r="J16" t="s">
        <v>1434</v>
      </c>
      <c r="P16" s="6"/>
    </row>
    <row r="17" spans="1:31">
      <c r="A17" s="4"/>
      <c r="B17" t="s">
        <v>1435</v>
      </c>
      <c r="P17" s="6"/>
    </row>
    <row r="18" spans="1:31">
      <c r="A18" s="7"/>
      <c r="B18" s="8"/>
      <c r="C18" s="8"/>
      <c r="D18" s="8"/>
      <c r="E18" s="8"/>
      <c r="F18" s="8"/>
      <c r="G18" s="8"/>
      <c r="H18" s="8"/>
      <c r="I18" s="8"/>
      <c r="J18" s="8"/>
      <c r="K18" s="8"/>
      <c r="L18" s="8"/>
      <c r="M18" s="8"/>
      <c r="N18" s="8"/>
      <c r="O18" s="8"/>
      <c r="P18" s="9"/>
    </row>
    <row r="19" spans="1:31">
      <c r="A19" s="4"/>
      <c r="C19" s="4"/>
      <c r="I19" s="2"/>
      <c r="J19" s="3"/>
      <c r="K19" s="1"/>
      <c r="M19" s="1"/>
      <c r="O19" s="2"/>
      <c r="P19" s="6"/>
      <c r="U19" s="142"/>
      <c r="V19" s="142"/>
      <c r="W19" s="142"/>
      <c r="X19" s="142"/>
      <c r="Z19" s="142"/>
      <c r="AB19" s="142"/>
    </row>
    <row r="20" spans="1:31">
      <c r="A20" s="4"/>
      <c r="C20" s="4"/>
      <c r="J20" s="6"/>
      <c r="K20" s="30"/>
      <c r="L20" s="31"/>
      <c r="M20" s="30" t="s">
        <v>1169</v>
      </c>
      <c r="N20" s="31"/>
      <c r="O20" s="31"/>
      <c r="P20" s="33"/>
      <c r="V20" s="142"/>
      <c r="W20" s="142"/>
      <c r="X20" s="142"/>
      <c r="Z20" s="142"/>
      <c r="AB20" s="142"/>
    </row>
    <row r="21" spans="1:31">
      <c r="A21" s="4"/>
      <c r="C21" s="4"/>
      <c r="J21" s="6"/>
      <c r="K21" s="35"/>
      <c r="L21" s="24" t="s">
        <v>1436</v>
      </c>
      <c r="M21" s="445"/>
      <c r="N21" s="444"/>
      <c r="O21" s="8"/>
      <c r="P21" s="446"/>
      <c r="V21" s="142"/>
      <c r="X21" s="142"/>
      <c r="Z21" s="142"/>
      <c r="AB21" s="142"/>
    </row>
    <row r="22" spans="1:31">
      <c r="A22" s="4"/>
      <c r="C22" s="4"/>
      <c r="I22" s="24"/>
      <c r="J22" s="34"/>
      <c r="K22" s="4"/>
      <c r="L22" s="24" t="s">
        <v>1437</v>
      </c>
      <c r="M22" s="4"/>
      <c r="N22" s="24"/>
      <c r="O22" s="1"/>
      <c r="P22" s="34"/>
      <c r="V22" s="142"/>
      <c r="X22" s="142"/>
      <c r="Z22" s="142"/>
      <c r="AB22" s="142"/>
    </row>
    <row r="23" spans="1:31">
      <c r="A23" s="4"/>
      <c r="B23" s="24" t="s">
        <v>752</v>
      </c>
      <c r="C23" s="4"/>
      <c r="E23" s="31" t="s">
        <v>2224</v>
      </c>
      <c r="F23" s="31"/>
      <c r="I23" s="24"/>
      <c r="J23" s="34"/>
      <c r="K23" s="4"/>
      <c r="L23" s="209" t="s">
        <v>1438</v>
      </c>
      <c r="M23" s="4"/>
      <c r="N23" s="24" t="s">
        <v>1439</v>
      </c>
      <c r="O23" s="4"/>
      <c r="P23" s="34"/>
      <c r="V23" s="142"/>
      <c r="X23" s="142"/>
      <c r="Z23" s="142"/>
      <c r="AB23" s="142"/>
    </row>
    <row r="24" spans="1:31">
      <c r="A24" s="4"/>
      <c r="B24" t="s">
        <v>753</v>
      </c>
      <c r="C24" s="4"/>
      <c r="D24" s="17"/>
      <c r="E24" s="238"/>
      <c r="F24" s="31"/>
      <c r="I24" s="24"/>
      <c r="J24" s="34"/>
      <c r="K24" s="4"/>
      <c r="L24" s="209" t="s">
        <v>1440</v>
      </c>
      <c r="M24" s="4"/>
      <c r="N24" s="24" t="s">
        <v>1441</v>
      </c>
      <c r="O24" s="4"/>
      <c r="P24" s="34" t="s">
        <v>1436</v>
      </c>
      <c r="U24" s="142"/>
      <c r="V24" s="142"/>
      <c r="W24" s="142"/>
      <c r="X24" s="142"/>
      <c r="Z24" s="142"/>
      <c r="AB24" s="142"/>
    </row>
    <row r="25" spans="1:31">
      <c r="A25" s="4"/>
      <c r="C25" s="4"/>
      <c r="D25" s="521"/>
      <c r="I25" s="24"/>
      <c r="J25" s="34"/>
      <c r="K25" s="4"/>
      <c r="L25" s="34"/>
      <c r="M25" s="4"/>
      <c r="N25" s="24" t="s">
        <v>784</v>
      </c>
      <c r="O25" s="4"/>
      <c r="P25" s="34" t="s">
        <v>1442</v>
      </c>
      <c r="V25" s="142"/>
      <c r="X25" s="142"/>
      <c r="Z25" s="142"/>
      <c r="AB25" s="142"/>
    </row>
    <row r="26" spans="1:31">
      <c r="A26" s="4"/>
      <c r="C26" s="4"/>
      <c r="D26" s="521"/>
      <c r="J26" s="6"/>
      <c r="K26" s="4"/>
      <c r="L26" s="6"/>
      <c r="M26" s="4"/>
      <c r="O26" s="4"/>
      <c r="P26" s="6"/>
      <c r="U26" s="142"/>
      <c r="V26" s="142"/>
      <c r="X26" s="142"/>
      <c r="Z26" s="142"/>
      <c r="AB26" s="142"/>
    </row>
    <row r="27" spans="1:31">
      <c r="A27" s="4"/>
      <c r="C27" s="4"/>
      <c r="F27" s="28" t="s">
        <v>739</v>
      </c>
      <c r="I27" s="24"/>
      <c r="J27" s="34"/>
      <c r="K27" s="4"/>
      <c r="L27" s="209" t="s">
        <v>2508</v>
      </c>
      <c r="M27" s="4"/>
      <c r="N27" s="208" t="s">
        <v>675</v>
      </c>
      <c r="O27" s="4"/>
      <c r="P27" s="209" t="s">
        <v>741</v>
      </c>
    </row>
    <row r="28" spans="1:31">
      <c r="A28" s="7"/>
      <c r="B28" s="8"/>
      <c r="C28" s="7"/>
      <c r="D28" s="8"/>
      <c r="E28" s="8"/>
      <c r="F28" s="8"/>
      <c r="G28" s="8"/>
      <c r="H28" s="8"/>
      <c r="I28" s="8"/>
      <c r="J28" s="9"/>
      <c r="K28" s="7"/>
      <c r="L28" s="8"/>
      <c r="M28" s="7"/>
      <c r="N28" s="8"/>
      <c r="O28" s="7"/>
      <c r="P28" s="9"/>
      <c r="X28" s="142"/>
      <c r="AB28" s="142"/>
    </row>
    <row r="29" spans="1:31">
      <c r="A29" s="4"/>
      <c r="B29" s="15" t="s">
        <v>676</v>
      </c>
      <c r="C29" s="4"/>
      <c r="J29" s="6"/>
      <c r="K29" s="4"/>
      <c r="M29" s="4"/>
      <c r="O29" s="4"/>
      <c r="P29" s="6"/>
      <c r="U29" s="31"/>
      <c r="V29" s="213"/>
      <c r="W29" s="31"/>
      <c r="X29" s="142"/>
      <c r="Y29" s="31"/>
      <c r="Z29" s="213"/>
      <c r="AA29" s="31"/>
      <c r="AB29" s="142"/>
    </row>
    <row r="30" spans="1:31">
      <c r="A30" s="4"/>
      <c r="B30" s="15" t="s">
        <v>677</v>
      </c>
      <c r="C30" s="4"/>
      <c r="J30" s="6"/>
      <c r="K30" s="4"/>
      <c r="L30" s="24"/>
      <c r="M30" s="4"/>
      <c r="N30" s="24"/>
      <c r="O30" s="4"/>
      <c r="P30" s="206"/>
      <c r="U30" s="142"/>
      <c r="V30" s="142"/>
      <c r="W30" s="142"/>
      <c r="X30" s="142"/>
      <c r="AB30" s="142"/>
      <c r="AC30" s="24"/>
    </row>
    <row r="31" spans="1:31">
      <c r="A31" s="4"/>
      <c r="B31" s="15" t="s">
        <v>678</v>
      </c>
      <c r="C31" s="4"/>
      <c r="J31" s="6"/>
      <c r="K31" s="4"/>
      <c r="L31" s="24"/>
      <c r="M31" s="4"/>
      <c r="N31" s="24"/>
      <c r="O31" s="4"/>
      <c r="P31" s="206"/>
      <c r="U31" s="142"/>
      <c r="V31" s="142"/>
      <c r="W31" s="142"/>
      <c r="X31" s="142"/>
      <c r="Z31" s="142"/>
      <c r="AB31" s="142"/>
      <c r="AC31" s="24"/>
    </row>
    <row r="32" spans="1:31">
      <c r="A32" s="4"/>
      <c r="B32" s="15" t="s">
        <v>679</v>
      </c>
      <c r="C32" s="4"/>
      <c r="J32" s="6"/>
      <c r="K32" s="4"/>
      <c r="L32" s="208"/>
      <c r="M32" s="4"/>
      <c r="N32" s="24"/>
      <c r="O32" s="4"/>
      <c r="P32" s="206"/>
      <c r="V32" s="142"/>
      <c r="W32" s="142"/>
      <c r="X32" s="142"/>
      <c r="Y32" s="24"/>
      <c r="Z32" s="142"/>
      <c r="AB32" s="142"/>
      <c r="AC32" s="24"/>
      <c r="AE32" s="24"/>
    </row>
    <row r="33" spans="1:31">
      <c r="A33" s="4"/>
      <c r="B33" s="15" t="s">
        <v>680</v>
      </c>
      <c r="C33" s="4"/>
      <c r="J33" s="6"/>
      <c r="K33" s="4"/>
      <c r="L33" s="24"/>
      <c r="M33" s="4"/>
      <c r="N33" s="24"/>
      <c r="O33" s="4"/>
      <c r="P33" s="300"/>
      <c r="U33" s="222"/>
      <c r="V33" s="142"/>
      <c r="W33" s="222"/>
      <c r="X33" s="142"/>
      <c r="Y33" s="222"/>
      <c r="Z33" s="142"/>
      <c r="AA33" s="24"/>
      <c r="AB33" s="142"/>
      <c r="AC33" s="222"/>
    </row>
    <row r="34" spans="1:31">
      <c r="A34" s="4"/>
      <c r="B34" s="15" t="s">
        <v>681</v>
      </c>
      <c r="C34" s="4"/>
      <c r="J34" s="6"/>
      <c r="K34" s="4"/>
      <c r="M34" s="4"/>
      <c r="O34" s="4"/>
      <c r="P34" s="300"/>
      <c r="U34" s="222"/>
      <c r="V34" s="142"/>
      <c r="W34" s="142"/>
      <c r="X34" s="142"/>
      <c r="Y34" s="222"/>
      <c r="Z34" s="142"/>
      <c r="AA34" s="222"/>
      <c r="AB34" s="142"/>
      <c r="AC34" s="222"/>
    </row>
    <row r="35" spans="1:31">
      <c r="A35" s="4"/>
      <c r="B35" s="15" t="s">
        <v>682</v>
      </c>
      <c r="C35" s="4"/>
      <c r="J35" s="6"/>
      <c r="K35" s="4"/>
      <c r="M35" s="4"/>
      <c r="O35" s="4"/>
      <c r="P35" s="300"/>
      <c r="U35" s="142"/>
      <c r="V35" s="142"/>
      <c r="W35" s="142"/>
      <c r="X35" s="142"/>
      <c r="Y35" s="142"/>
      <c r="Z35" s="142"/>
      <c r="AA35" s="142"/>
      <c r="AB35" s="142"/>
      <c r="AC35" s="142"/>
    </row>
    <row r="36" spans="1:31">
      <c r="A36" s="4"/>
      <c r="B36" s="15" t="s">
        <v>683</v>
      </c>
      <c r="C36" s="4"/>
      <c r="J36" s="6"/>
      <c r="K36" s="4"/>
      <c r="M36" s="4"/>
      <c r="O36" s="4"/>
      <c r="P36" s="301"/>
      <c r="U36" s="222"/>
      <c r="V36" s="142"/>
      <c r="W36" s="222"/>
      <c r="X36" s="142"/>
      <c r="Y36" s="24"/>
      <c r="Z36" s="142"/>
      <c r="AA36" s="24"/>
      <c r="AB36" s="142"/>
      <c r="AC36" s="24"/>
    </row>
    <row r="37" spans="1:31">
      <c r="A37" s="4"/>
      <c r="B37" s="15" t="s">
        <v>684</v>
      </c>
      <c r="C37" s="4"/>
      <c r="J37" s="6"/>
      <c r="K37" s="4"/>
      <c r="M37" s="4"/>
      <c r="O37" s="4"/>
      <c r="P37" s="301"/>
      <c r="V37" s="142"/>
      <c r="X37" s="142"/>
      <c r="Z37" s="142"/>
      <c r="AB37" s="142"/>
    </row>
    <row r="38" spans="1:31">
      <c r="A38" s="4"/>
      <c r="B38" s="15" t="s">
        <v>685</v>
      </c>
      <c r="C38" s="4"/>
      <c r="J38" s="6"/>
      <c r="K38" s="4"/>
      <c r="M38" s="4"/>
      <c r="O38" s="4"/>
      <c r="P38" s="301"/>
      <c r="V38" s="142"/>
      <c r="X38" s="142"/>
      <c r="Y38" s="142"/>
      <c r="Z38" s="142"/>
      <c r="AA38" s="142"/>
      <c r="AB38" s="142"/>
      <c r="AC38" s="142"/>
      <c r="AE38" s="15"/>
    </row>
    <row r="39" spans="1:31">
      <c r="A39" s="4"/>
      <c r="B39" s="15" t="s">
        <v>686</v>
      </c>
      <c r="C39" s="4"/>
      <c r="J39" s="6"/>
      <c r="K39" s="4"/>
      <c r="M39" s="4"/>
      <c r="O39" s="4"/>
      <c r="P39" s="301"/>
      <c r="U39" s="223"/>
      <c r="V39" s="142"/>
      <c r="W39" s="224"/>
      <c r="X39" s="142"/>
      <c r="Y39" s="225"/>
      <c r="Z39" s="142"/>
      <c r="AB39" s="142"/>
      <c r="AE39" s="15"/>
    </row>
    <row r="40" spans="1:31">
      <c r="A40" s="4"/>
      <c r="B40" s="15" t="s">
        <v>687</v>
      </c>
      <c r="C40" s="4"/>
      <c r="J40" s="6"/>
      <c r="K40" s="4"/>
      <c r="M40" s="4"/>
      <c r="O40" s="4"/>
      <c r="P40" s="301"/>
      <c r="U40" s="223"/>
      <c r="V40" s="142"/>
      <c r="W40" s="224"/>
      <c r="X40" s="142"/>
      <c r="Z40" s="142"/>
      <c r="AB40" s="142"/>
      <c r="AE40" s="15"/>
    </row>
    <row r="41" spans="1:31">
      <c r="A41" s="4"/>
      <c r="B41" s="15" t="s">
        <v>688</v>
      </c>
      <c r="C41" s="4"/>
      <c r="J41" s="6"/>
      <c r="K41" s="4"/>
      <c r="M41" s="4"/>
      <c r="O41" s="4"/>
      <c r="P41" s="301"/>
      <c r="U41" s="223"/>
      <c r="V41" s="142"/>
      <c r="W41" s="226"/>
      <c r="X41" s="142"/>
      <c r="Y41" s="142"/>
      <c r="Z41" s="142"/>
      <c r="AA41" s="142"/>
      <c r="AB41" s="142"/>
      <c r="AC41" s="142"/>
      <c r="AE41" s="15"/>
    </row>
    <row r="42" spans="1:31">
      <c r="A42" s="4"/>
      <c r="B42" s="15" t="s">
        <v>689</v>
      </c>
      <c r="C42" s="4"/>
      <c r="J42" s="6"/>
      <c r="K42" s="4"/>
      <c r="M42" s="4"/>
      <c r="O42" s="4"/>
      <c r="P42" s="301"/>
      <c r="U42" s="223"/>
      <c r="V42" s="142"/>
      <c r="W42" s="225"/>
      <c r="X42" s="142"/>
      <c r="Z42" s="142"/>
      <c r="AB42" s="142"/>
      <c r="AE42" s="15"/>
    </row>
    <row r="43" spans="1:31">
      <c r="A43" s="4"/>
      <c r="B43" s="15" t="s">
        <v>690</v>
      </c>
      <c r="C43" s="4"/>
      <c r="J43" s="6"/>
      <c r="K43" s="4"/>
      <c r="M43" s="4"/>
      <c r="O43" s="4"/>
      <c r="P43" s="301"/>
      <c r="V43" s="142"/>
      <c r="W43" s="142"/>
      <c r="X43" s="142"/>
      <c r="Z43" s="142"/>
      <c r="AB43" s="142"/>
      <c r="AE43" s="15"/>
    </row>
    <row r="44" spans="1:31">
      <c r="A44" s="4"/>
      <c r="B44" s="15" t="s">
        <v>691</v>
      </c>
      <c r="C44" s="4"/>
      <c r="J44" s="6"/>
      <c r="K44" s="4"/>
      <c r="M44" s="4"/>
      <c r="O44" s="4"/>
      <c r="P44" s="301"/>
      <c r="U44" s="142"/>
      <c r="V44" s="142"/>
      <c r="W44" s="142"/>
      <c r="X44" s="142"/>
      <c r="Z44" s="142"/>
      <c r="AB44" s="142"/>
      <c r="AE44" s="15"/>
    </row>
    <row r="45" spans="1:31">
      <c r="A45" s="4"/>
      <c r="B45" s="15" t="s">
        <v>692</v>
      </c>
      <c r="C45" s="4"/>
      <c r="J45" s="6"/>
      <c r="K45" s="4"/>
      <c r="M45" s="4"/>
      <c r="O45" s="4"/>
      <c r="P45" s="301"/>
      <c r="V45" s="142"/>
      <c r="W45" s="142"/>
      <c r="X45" s="142"/>
      <c r="Y45" s="142"/>
      <c r="Z45" s="142"/>
      <c r="AA45" s="142"/>
      <c r="AB45" s="142"/>
      <c r="AC45" s="142"/>
      <c r="AE45" s="15"/>
    </row>
    <row r="46" spans="1:31">
      <c r="A46" s="4"/>
      <c r="B46" s="15" t="s">
        <v>693</v>
      </c>
      <c r="C46" s="4"/>
      <c r="J46" s="6"/>
      <c r="K46" s="4"/>
      <c r="M46" s="4"/>
      <c r="O46" s="4"/>
      <c r="P46" s="301"/>
      <c r="V46" s="142"/>
      <c r="X46" s="142"/>
      <c r="Z46" s="142"/>
      <c r="AB46" s="142"/>
      <c r="AE46" s="15"/>
    </row>
    <row r="47" spans="1:31">
      <c r="A47" s="4"/>
      <c r="B47" s="15" t="s">
        <v>694</v>
      </c>
      <c r="C47" s="4"/>
      <c r="J47" s="6"/>
      <c r="K47" s="4"/>
      <c r="M47" s="4"/>
      <c r="O47" s="4"/>
      <c r="P47" s="301"/>
      <c r="V47" s="142"/>
      <c r="X47" s="142"/>
      <c r="Z47" s="142"/>
      <c r="AB47" s="142"/>
      <c r="AE47" s="15"/>
    </row>
    <row r="48" spans="1:31">
      <c r="A48" s="4"/>
      <c r="B48" s="15" t="s">
        <v>695</v>
      </c>
      <c r="C48" s="4"/>
      <c r="J48" s="6"/>
      <c r="K48" s="4"/>
      <c r="M48" s="4"/>
      <c r="O48" s="4"/>
      <c r="P48" s="301"/>
      <c r="U48" s="142"/>
      <c r="V48" s="142"/>
      <c r="W48" s="142"/>
      <c r="X48" s="142"/>
      <c r="Z48" s="142"/>
      <c r="AB48" s="142"/>
      <c r="AE48" s="15"/>
    </row>
    <row r="49" spans="1:31">
      <c r="A49" s="4"/>
      <c r="B49" s="15" t="s">
        <v>696</v>
      </c>
      <c r="C49" s="4"/>
      <c r="J49" s="6"/>
      <c r="K49" s="4"/>
      <c r="M49" s="4"/>
      <c r="O49" s="4"/>
      <c r="P49" s="301"/>
      <c r="V49" s="142"/>
      <c r="W49" s="142"/>
      <c r="X49" s="142"/>
      <c r="Y49" s="142"/>
      <c r="Z49" s="142"/>
      <c r="AA49" s="142"/>
      <c r="AB49" s="142"/>
      <c r="AC49" s="142"/>
      <c r="AE49" s="15"/>
    </row>
    <row r="50" spans="1:31">
      <c r="A50" s="4"/>
      <c r="B50" s="15" t="s">
        <v>697</v>
      </c>
      <c r="C50" s="4"/>
      <c r="J50" s="6"/>
      <c r="K50" s="4"/>
      <c r="M50" s="4"/>
      <c r="O50" s="4"/>
      <c r="P50" s="301"/>
      <c r="V50" s="142"/>
      <c r="X50" s="142"/>
      <c r="Z50" s="142"/>
      <c r="AB50" s="142"/>
      <c r="AE50" s="15"/>
    </row>
    <row r="51" spans="1:31">
      <c r="A51" s="4"/>
      <c r="B51" s="15" t="s">
        <v>698</v>
      </c>
      <c r="C51" s="4"/>
      <c r="J51" s="6"/>
      <c r="K51" s="4"/>
      <c r="M51" s="4"/>
      <c r="O51" s="4"/>
      <c r="P51" s="301"/>
      <c r="V51" s="142"/>
      <c r="X51" s="142"/>
      <c r="Z51" s="142"/>
      <c r="AB51" s="142"/>
      <c r="AE51" s="15"/>
    </row>
    <row r="52" spans="1:31">
      <c r="A52" s="4"/>
      <c r="B52" s="15" t="s">
        <v>699</v>
      </c>
      <c r="C52" s="4"/>
      <c r="J52" s="6"/>
      <c r="K52" s="4"/>
      <c r="M52" s="4"/>
      <c r="O52" s="4"/>
      <c r="P52" s="301"/>
      <c r="U52" s="142"/>
      <c r="V52" s="142"/>
      <c r="W52" s="142"/>
      <c r="X52" s="142"/>
      <c r="Z52" s="142"/>
      <c r="AB52" s="142"/>
      <c r="AE52" s="15"/>
    </row>
    <row r="53" spans="1:31">
      <c r="A53" s="4"/>
      <c r="B53" s="15" t="s">
        <v>700</v>
      </c>
      <c r="C53" s="4"/>
      <c r="J53" s="6"/>
      <c r="K53" s="4"/>
      <c r="M53" s="4"/>
      <c r="O53" s="4"/>
      <c r="P53" s="301"/>
      <c r="X53" s="142"/>
      <c r="Z53" s="142"/>
      <c r="AB53" s="142"/>
      <c r="AE53" s="15"/>
    </row>
    <row r="54" spans="1:31">
      <c r="A54" s="4"/>
      <c r="B54" s="15" t="s">
        <v>701</v>
      </c>
      <c r="C54" s="4"/>
      <c r="J54" s="6"/>
      <c r="K54" s="4"/>
      <c r="M54" s="4"/>
      <c r="O54" s="4"/>
      <c r="P54" s="301"/>
      <c r="X54" s="142"/>
      <c r="Z54" s="142"/>
      <c r="AB54" s="142"/>
      <c r="AE54" s="15"/>
    </row>
    <row r="55" spans="1:31">
      <c r="A55" s="4"/>
      <c r="B55" s="15" t="s">
        <v>702</v>
      </c>
      <c r="C55" s="4"/>
      <c r="J55" s="6"/>
      <c r="K55" s="4"/>
      <c r="M55" s="4"/>
      <c r="O55" s="4"/>
      <c r="P55" s="301"/>
      <c r="X55" s="142"/>
      <c r="Z55" s="142"/>
      <c r="AB55" s="142"/>
      <c r="AE55" s="15"/>
    </row>
    <row r="56" spans="1:31">
      <c r="A56" s="4"/>
      <c r="B56" s="15" t="s">
        <v>703</v>
      </c>
      <c r="C56" s="4"/>
      <c r="J56" s="6"/>
      <c r="K56" s="4"/>
      <c r="M56" s="4"/>
      <c r="O56" s="4"/>
      <c r="P56" s="301"/>
      <c r="X56" s="142"/>
      <c r="Z56" s="142"/>
      <c r="AB56" s="142"/>
      <c r="AE56" s="15"/>
    </row>
    <row r="57" spans="1:31">
      <c r="A57" s="4"/>
      <c r="B57" s="15" t="s">
        <v>704</v>
      </c>
      <c r="C57" s="4"/>
      <c r="J57" s="6"/>
      <c r="K57" s="4"/>
      <c r="M57" s="4"/>
      <c r="O57" s="4"/>
      <c r="P57" s="301"/>
      <c r="X57" s="142"/>
      <c r="Z57" s="142"/>
      <c r="AB57" s="142"/>
      <c r="AE57" s="15"/>
    </row>
    <row r="58" spans="1:31">
      <c r="A58" s="4"/>
      <c r="B58" s="15" t="s">
        <v>705</v>
      </c>
      <c r="C58" s="4"/>
      <c r="J58" s="6"/>
      <c r="K58" s="4"/>
      <c r="M58" s="4"/>
      <c r="O58" s="4"/>
      <c r="P58" s="301"/>
      <c r="X58" s="142"/>
      <c r="Z58" s="142"/>
      <c r="AB58" s="142"/>
      <c r="AE58" s="15"/>
    </row>
    <row r="59" spans="1:31">
      <c r="A59" s="4"/>
      <c r="B59" s="15" t="s">
        <v>706</v>
      </c>
      <c r="C59" s="4"/>
      <c r="J59" s="6"/>
      <c r="K59" s="4"/>
      <c r="M59" s="4"/>
      <c r="O59" s="4"/>
      <c r="P59" s="301"/>
      <c r="X59" s="142"/>
      <c r="Z59" s="142"/>
      <c r="AB59" s="142"/>
      <c r="AE59" s="15"/>
    </row>
    <row r="60" spans="1:31">
      <c r="A60" s="4"/>
      <c r="B60" s="15" t="s">
        <v>707</v>
      </c>
      <c r="C60" s="4"/>
      <c r="J60" s="6"/>
      <c r="K60" s="4"/>
      <c r="M60" s="4"/>
      <c r="O60" s="4"/>
      <c r="P60" s="301"/>
      <c r="X60" s="142"/>
      <c r="Z60" s="142"/>
      <c r="AB60" s="142"/>
      <c r="AE60" s="15"/>
    </row>
    <row r="61" spans="1:31">
      <c r="A61" s="4"/>
      <c r="B61" s="15" t="s">
        <v>708</v>
      </c>
      <c r="C61" s="4"/>
      <c r="J61" s="6"/>
      <c r="K61" s="4"/>
      <c r="M61" s="4"/>
      <c r="O61" s="4"/>
      <c r="P61" s="301"/>
      <c r="U61" s="233"/>
      <c r="X61" s="142"/>
      <c r="Z61" s="142"/>
      <c r="AB61" s="142"/>
      <c r="AE61" s="15"/>
    </row>
    <row r="62" spans="1:31">
      <c r="A62" s="4"/>
      <c r="B62" s="15" t="s">
        <v>709</v>
      </c>
      <c r="C62" s="4"/>
      <c r="J62" s="6"/>
      <c r="K62" s="4"/>
      <c r="M62" s="4"/>
      <c r="O62" s="4"/>
      <c r="P62" s="301"/>
      <c r="U62" s="233"/>
      <c r="X62" s="142"/>
      <c r="Z62" s="142"/>
      <c r="AB62" s="142"/>
      <c r="AE62" s="15"/>
    </row>
    <row r="63" spans="1:31">
      <c r="A63" s="4"/>
      <c r="B63" s="15" t="s">
        <v>710</v>
      </c>
      <c r="C63" s="4"/>
      <c r="J63" s="6"/>
      <c r="K63" s="4"/>
      <c r="M63" s="4"/>
      <c r="O63" s="4"/>
      <c r="P63" s="301"/>
      <c r="U63" s="302"/>
      <c r="X63" s="142"/>
      <c r="Z63" s="142"/>
      <c r="AB63" s="142"/>
      <c r="AE63" s="15"/>
    </row>
    <row r="64" spans="1:31">
      <c r="A64" s="4"/>
      <c r="B64" s="15" t="s">
        <v>711</v>
      </c>
      <c r="C64" s="4"/>
      <c r="J64" s="6"/>
      <c r="K64" s="4"/>
      <c r="M64" s="4"/>
      <c r="O64" s="4"/>
      <c r="P64" s="301"/>
      <c r="X64" s="142"/>
      <c r="Z64" s="142"/>
      <c r="AB64" s="142"/>
      <c r="AE64" s="15"/>
    </row>
    <row r="65" spans="1:31">
      <c r="A65" s="4"/>
      <c r="B65" s="15">
        <v>37</v>
      </c>
      <c r="C65" s="4"/>
      <c r="J65" s="6"/>
      <c r="K65" s="4"/>
      <c r="M65" s="4"/>
      <c r="O65" s="4"/>
      <c r="P65" s="301"/>
      <c r="X65" s="142"/>
      <c r="Z65" s="142"/>
      <c r="AB65" s="142"/>
      <c r="AE65" s="15"/>
    </row>
    <row r="66" spans="1:31">
      <c r="A66" s="4"/>
      <c r="B66" s="15">
        <v>38</v>
      </c>
      <c r="C66" s="4"/>
      <c r="J66" s="6"/>
      <c r="K66" s="4"/>
      <c r="M66" s="4"/>
      <c r="O66" s="4"/>
      <c r="P66" s="301"/>
      <c r="X66" s="142"/>
      <c r="Z66" s="142"/>
      <c r="AB66" s="142"/>
      <c r="AE66" s="15"/>
    </row>
    <row r="67" spans="1:31">
      <c r="A67" s="4"/>
      <c r="B67" s="15">
        <v>39</v>
      </c>
      <c r="C67" s="4"/>
      <c r="J67" s="6"/>
      <c r="K67" s="4"/>
      <c r="M67" s="4"/>
      <c r="O67" s="4"/>
      <c r="P67" s="301"/>
      <c r="X67" s="142"/>
      <c r="Z67" s="142"/>
      <c r="AB67" s="142"/>
      <c r="AE67" s="15"/>
    </row>
    <row r="68" spans="1:31">
      <c r="A68" s="7"/>
      <c r="B68" s="8"/>
      <c r="C68" s="7"/>
      <c r="D68" s="8"/>
      <c r="E68" s="8"/>
      <c r="F68" s="8"/>
      <c r="G68" s="8"/>
      <c r="H68" s="8"/>
      <c r="I68" s="8"/>
      <c r="J68" s="9"/>
      <c r="K68" s="7"/>
      <c r="L68" s="8"/>
      <c r="M68" s="7"/>
      <c r="N68" s="8"/>
      <c r="O68" s="7"/>
      <c r="P68" s="188"/>
      <c r="X68" s="142"/>
      <c r="Z68" s="142"/>
      <c r="AB68" s="142"/>
      <c r="AE68" s="15"/>
    </row>
    <row r="69" spans="1:31">
      <c r="A69" s="4"/>
      <c r="B69" s="15">
        <v>40</v>
      </c>
      <c r="C69" s="4"/>
      <c r="J69" s="6"/>
      <c r="K69" s="243"/>
      <c r="L69" s="304"/>
      <c r="M69" s="243"/>
      <c r="N69" s="304"/>
      <c r="O69" s="4"/>
      <c r="P69" s="301">
        <f>SUM(P30:P67)</f>
        <v>0</v>
      </c>
      <c r="X69" s="142"/>
      <c r="Z69" s="142"/>
      <c r="AB69" s="142"/>
      <c r="AE69" s="15"/>
    </row>
    <row r="70" spans="1:31">
      <c r="A70" s="7"/>
      <c r="B70" s="8"/>
      <c r="C70" s="7"/>
      <c r="D70" s="8" t="s">
        <v>1571</v>
      </c>
      <c r="E70" s="8"/>
      <c r="F70" s="8"/>
      <c r="G70" s="8"/>
      <c r="H70" s="8"/>
      <c r="I70" s="8"/>
      <c r="J70" s="9"/>
      <c r="K70" s="253"/>
      <c r="L70" s="214"/>
      <c r="M70" s="253"/>
      <c r="N70" s="214"/>
      <c r="O70" s="7"/>
      <c r="P70" s="9"/>
      <c r="X70" s="142"/>
      <c r="Z70" s="142"/>
      <c r="AB70" s="142"/>
      <c r="AE70" s="15"/>
    </row>
    <row r="71" spans="1:31">
      <c r="X71" s="142"/>
      <c r="Z71" s="142"/>
      <c r="AB71" s="142"/>
      <c r="AE71" s="15"/>
    </row>
    <row r="72" spans="1:31">
      <c r="X72" s="142"/>
      <c r="Z72" s="142"/>
      <c r="AB72" s="142"/>
      <c r="AE72" s="15"/>
    </row>
    <row r="73" spans="1:31">
      <c r="I73" s="24"/>
      <c r="P73" s="15" t="s">
        <v>2356</v>
      </c>
      <c r="X73" s="142"/>
      <c r="Z73" s="142"/>
      <c r="AB73" s="142"/>
      <c r="AE73" s="15"/>
    </row>
    <row r="74" spans="1:31">
      <c r="P74" s="17"/>
      <c r="X74" s="142"/>
      <c r="Z74" s="142"/>
      <c r="AB74" s="142"/>
      <c r="AE74" s="15"/>
    </row>
    <row r="75" spans="1:31">
      <c r="X75" s="142"/>
      <c r="Z75" s="142"/>
      <c r="AB75" s="142"/>
      <c r="AE75" s="15"/>
    </row>
    <row r="76" spans="1:31">
      <c r="X76" s="142"/>
      <c r="Z76" s="142"/>
      <c r="AB76" s="142"/>
      <c r="AE76" s="15"/>
    </row>
    <row r="77" spans="1:31">
      <c r="S77" s="150"/>
      <c r="T77" s="150"/>
      <c r="U77" s="150"/>
      <c r="V77" s="150"/>
      <c r="X77" s="142"/>
      <c r="Z77" s="142"/>
      <c r="AB77" s="142"/>
    </row>
    <row r="78" spans="1:31">
      <c r="S78" s="150"/>
      <c r="T78" s="150"/>
      <c r="U78" s="150"/>
      <c r="V78" s="150"/>
      <c r="W78" s="142"/>
      <c r="X78" s="142"/>
      <c r="Z78" s="142"/>
      <c r="AB78" s="135"/>
      <c r="AC78" s="135"/>
      <c r="AE78" s="15"/>
    </row>
    <row r="79" spans="1:31">
      <c r="S79" s="150"/>
      <c r="T79" s="150"/>
      <c r="U79" s="150"/>
      <c r="V79" s="150"/>
      <c r="X79" s="142"/>
      <c r="Z79" s="142"/>
      <c r="AB79" s="135"/>
      <c r="AC79" s="135"/>
    </row>
    <row r="80" spans="1:31">
      <c r="S80" s="150"/>
      <c r="T80" s="150"/>
      <c r="U80" s="150"/>
      <c r="V80" s="150"/>
    </row>
    <row r="81" spans="4:25">
      <c r="Y81" s="24"/>
    </row>
    <row r="83" spans="4:25" ht="15.75">
      <c r="D83" s="234"/>
    </row>
    <row r="88" spans="4:25">
      <c r="W88" s="142"/>
    </row>
    <row r="166" spans="18:18">
      <c r="R166" t="s">
        <v>492</v>
      </c>
    </row>
  </sheetData>
  <customSheetViews>
    <customSheetView guid="{3336704C-C86D-41A0-9B04-03A25221C3F1}" scale="87" colorId="22" showPageBreaks="1" printArea="1" showRuler="0" topLeftCell="A13">
      <selection activeCell="P7" sqref="P7"/>
      <pageMargins left="0.5" right="0.5" top="0.5" bottom="0.55000000000000004" header="0.5" footer="0.5"/>
      <pageSetup scale="60" fitToWidth="2" orientation="portrait" r:id="rId1"/>
      <headerFooter alignWithMargins="0"/>
    </customSheetView>
    <customSheetView guid="{186A0260-DB8C-42F6-ADCE-9C35D9933D5B}" scale="87" colorId="22" showRuler="0">
      <selection activeCell="P8" sqref="P8"/>
      <pageMargins left="0.5" right="0.5" top="0.5" bottom="0.55000000000000004" header="0.5" footer="0.5"/>
      <pageSetup scale="60" fitToWidth="2" orientation="portrait" r:id="rId2"/>
      <headerFooter alignWithMargins="0"/>
    </customSheetView>
    <customSheetView guid="{0F9397AA-B4ED-47EF-BC79-BFEC0D3E0701}" scale="87" colorId="22" showPageBreaks="1" printArea="1" showRuler="0" topLeftCell="A21">
      <selection activeCell="J14" sqref="J14"/>
      <pageMargins left="0.5" right="0.5" top="0.5" bottom="0.55000000000000004" header="0.5" footer="0.5"/>
      <pageSetup scale="60" fitToWidth="2" orientation="portrait" r:id="rId3"/>
      <headerFooter alignWithMargins="0"/>
    </customSheetView>
    <customSheetView guid="{CCA0C3E2-B2E2-4226-9654-0AB73CE002E7}" scale="87" colorId="22" showPageBreaks="1" printArea="1" showRuler="0" topLeftCell="K62">
      <selection activeCell="Q74" sqref="A1:Q74"/>
      <pageMargins left="0.5" right="0.5" top="0.5" bottom="0.55000000000000004" header="0.5" footer="0.5"/>
      <pageSetup scale="60" fitToWidth="2" orientation="portrait" r:id="rId4"/>
      <headerFooter alignWithMargins="0"/>
    </customSheetView>
    <customSheetView guid="{56D44596-4A75-4B45-B852-2389F2F06E07}" scale="87" colorId="22" showRuler="0" topLeftCell="K62">
      <selection activeCell="Q74" sqref="A1:Q74"/>
      <pageMargins left="0.5" right="0.5" top="0.5" bottom="0.55000000000000004" header="0.5" footer="0.5"/>
      <pageSetup scale="60" fitToWidth="2" orientation="portrait" r:id="rId5"/>
      <headerFooter alignWithMargins="0"/>
    </customSheetView>
    <customSheetView guid="{D5B5BADA-8EBF-4C10-97E9-D8DAB5586B34}" scale="87" colorId="22" showPageBreaks="1" printArea="1" showRuler="0" topLeftCell="K1">
      <selection activeCell="P7" sqref="P7"/>
      <pageMargins left="0.5" right="0.5" top="0.5" bottom="0.55000000000000004" header="0.5" footer="0.5"/>
      <pageSetup scale="60" fitToWidth="2" orientation="portrait" r:id="rId6"/>
      <headerFooter alignWithMargins="0"/>
    </customSheetView>
  </customSheetViews>
  <phoneticPr fontId="0" type="noConversion"/>
  <pageMargins left="0.5" right="0.5" top="0.5" bottom="0.55000000000000004" header="0.5" footer="0.5"/>
  <pageSetup scale="60" fitToWidth="2" orientation="portrait" r:id="rId7"/>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ransitionEvaluation="1" transitionEntry="1">
    <pageSetUpPr fitToPage="1"/>
  </sheetPr>
  <dimension ref="A3:V166"/>
  <sheetViews>
    <sheetView defaultGridColor="0" colorId="22" zoomScale="87" workbookViewId="0">
      <selection activeCell="E6" sqref="E6"/>
    </sheetView>
  </sheetViews>
  <sheetFormatPr defaultColWidth="9.77734375" defaultRowHeight="15"/>
  <cols>
    <col min="1" max="1" width="1.77734375" customWidth="1"/>
    <col min="2" max="2" width="19.88671875" customWidth="1"/>
    <col min="3" max="3" width="19.21875" customWidth="1"/>
    <col min="4" max="4" width="19.88671875" customWidth="1"/>
    <col min="5" max="5" width="22.6640625" customWidth="1"/>
    <col min="6" max="6" width="24.21875" customWidth="1"/>
    <col min="7" max="7" width="5.44140625" customWidth="1"/>
    <col min="8" max="8" width="1.77734375" customWidth="1"/>
    <col min="9" max="9" width="6.6640625" customWidth="1"/>
    <col min="10" max="10" width="3.77734375" customWidth="1"/>
    <col min="11" max="11" width="1.77734375" customWidth="1"/>
    <col min="12" max="12" width="24.77734375" customWidth="1"/>
    <col min="13" max="13" width="1.77734375" customWidth="1"/>
    <col min="14" max="14" width="17.77734375" customWidth="1"/>
    <col min="15" max="15" width="1.77734375" customWidth="1"/>
    <col min="16" max="16" width="17.77734375" customWidth="1"/>
    <col min="17" max="17" width="1.77734375" customWidth="1"/>
    <col min="18" max="18" width="20.77734375" customWidth="1"/>
    <col min="19" max="19" width="1.77734375" customWidth="1"/>
    <col min="20" max="20" width="19.77734375" customWidth="1"/>
    <col min="21" max="21" width="1.77734375" customWidth="1"/>
    <col min="22" max="22" width="4.77734375" customWidth="1"/>
    <col min="23" max="23" width="1.77734375" customWidth="1"/>
  </cols>
  <sheetData>
    <row r="3" spans="1:18">
      <c r="A3" s="8"/>
      <c r="B3" s="8"/>
      <c r="C3" s="8"/>
      <c r="D3" s="8"/>
      <c r="E3" s="8"/>
      <c r="F3" s="8"/>
      <c r="G3" s="8"/>
    </row>
    <row r="4" spans="1:18">
      <c r="A4" s="1"/>
      <c r="B4" s="2" t="s">
        <v>494</v>
      </c>
      <c r="C4" s="2"/>
      <c r="D4" s="283" t="s">
        <v>495</v>
      </c>
      <c r="E4" s="537" t="s">
        <v>496</v>
      </c>
      <c r="F4" s="236" t="s">
        <v>497</v>
      </c>
      <c r="G4" s="3"/>
    </row>
    <row r="5" spans="1:18">
      <c r="A5" s="4"/>
      <c r="C5" s="17"/>
      <c r="D5" s="538" t="s">
        <v>498</v>
      </c>
      <c r="E5" s="24" t="s">
        <v>499</v>
      </c>
      <c r="F5" s="35"/>
      <c r="G5" s="6"/>
    </row>
    <row r="6" spans="1:18">
      <c r="A6" s="4"/>
      <c r="B6" t="str">
        <f>'pg. 1'!$D$10</f>
        <v>[Utility Name]</v>
      </c>
      <c r="D6" s="36" t="s">
        <v>471</v>
      </c>
      <c r="E6" s="933" t="str">
        <f>'pg. 1'!$O$31</f>
        <v>03/30/2025</v>
      </c>
      <c r="F6" s="18" t="str">
        <f>'pg. 1'!$M$10</f>
        <v xml:space="preserve">   December 31, 2024</v>
      </c>
      <c r="G6" s="6"/>
    </row>
    <row r="7" spans="1:18">
      <c r="A7" s="7"/>
      <c r="B7" s="8"/>
      <c r="C7" s="8"/>
      <c r="D7" s="285"/>
      <c r="E7" s="446"/>
      <c r="F7" s="7"/>
      <c r="G7" s="9"/>
    </row>
    <row r="8" spans="1:18">
      <c r="A8" s="4"/>
      <c r="G8" s="6"/>
    </row>
    <row r="9" spans="1:18">
      <c r="A9" s="4"/>
      <c r="C9" t="s">
        <v>1443</v>
      </c>
      <c r="G9" s="6"/>
    </row>
    <row r="10" spans="1:18">
      <c r="A10" s="7"/>
      <c r="B10" s="8"/>
      <c r="C10" s="8"/>
      <c r="D10" s="8"/>
      <c r="E10" s="8"/>
      <c r="F10" s="8"/>
      <c r="G10" s="9"/>
    </row>
    <row r="11" spans="1:18">
      <c r="A11" s="1"/>
      <c r="G11" s="6"/>
    </row>
    <row r="12" spans="1:18">
      <c r="A12" s="284" t="s">
        <v>1444</v>
      </c>
      <c r="E12" s="17" t="s">
        <v>1445</v>
      </c>
      <c r="G12" s="6"/>
      <c r="R12" s="142"/>
    </row>
    <row r="13" spans="1:18">
      <c r="A13" s="4" t="s">
        <v>1446</v>
      </c>
      <c r="E13" t="s">
        <v>1447</v>
      </c>
      <c r="G13" s="6"/>
    </row>
    <row r="14" spans="1:18">
      <c r="A14" s="4" t="s">
        <v>1448</v>
      </c>
      <c r="E14" t="s">
        <v>1449</v>
      </c>
      <c r="G14" s="6"/>
    </row>
    <row r="15" spans="1:18">
      <c r="A15" s="284" t="s">
        <v>1450</v>
      </c>
      <c r="E15" t="s">
        <v>1451</v>
      </c>
      <c r="G15" s="6"/>
    </row>
    <row r="16" spans="1:18">
      <c r="A16" s="4" t="s">
        <v>1452</v>
      </c>
      <c r="E16" t="s">
        <v>1453</v>
      </c>
      <c r="G16" s="6"/>
    </row>
    <row r="17" spans="1:22">
      <c r="A17" s="4" t="s">
        <v>1454</v>
      </c>
      <c r="E17" s="17" t="s">
        <v>1455</v>
      </c>
      <c r="G17" s="6"/>
    </row>
    <row r="18" spans="1:22">
      <c r="A18" s="4" t="s">
        <v>1550</v>
      </c>
      <c r="E18" t="s">
        <v>1551</v>
      </c>
      <c r="G18" s="6"/>
    </row>
    <row r="19" spans="1:22">
      <c r="A19" s="7"/>
      <c r="B19" s="8"/>
      <c r="C19" s="8"/>
      <c r="D19" s="8"/>
      <c r="E19" s="8"/>
      <c r="F19" s="8"/>
      <c r="G19" s="9"/>
    </row>
    <row r="20" spans="1:22">
      <c r="A20" s="4"/>
      <c r="C20" s="1"/>
      <c r="E20" s="283"/>
      <c r="F20" s="283"/>
      <c r="G20" s="283"/>
      <c r="L20" s="142"/>
      <c r="M20" s="142"/>
      <c r="N20" s="142"/>
      <c r="O20" s="142"/>
      <c r="Q20" s="142"/>
      <c r="S20" s="142"/>
    </row>
    <row r="21" spans="1:22">
      <c r="A21" s="4"/>
      <c r="C21" s="246" t="s">
        <v>1552</v>
      </c>
      <c r="D21" s="523" t="s">
        <v>1553</v>
      </c>
      <c r="E21" s="539"/>
      <c r="F21" s="36"/>
      <c r="G21" s="36"/>
      <c r="M21" s="142"/>
      <c r="O21" s="142"/>
      <c r="Q21" s="142"/>
      <c r="S21" s="142"/>
    </row>
    <row r="22" spans="1:22">
      <c r="A22" s="4"/>
      <c r="C22" s="35"/>
      <c r="D22" s="236" t="s">
        <v>1554</v>
      </c>
      <c r="E22" s="286"/>
      <c r="F22" s="35" t="s">
        <v>1555</v>
      </c>
      <c r="G22" s="36"/>
      <c r="M22" s="142"/>
      <c r="O22" s="142"/>
      <c r="Q22" s="142"/>
      <c r="S22" s="142"/>
    </row>
    <row r="23" spans="1:22">
      <c r="A23" s="4"/>
      <c r="B23" s="24"/>
      <c r="C23" s="35"/>
      <c r="D23" s="35" t="s">
        <v>1556</v>
      </c>
      <c r="E23" s="286" t="s">
        <v>1442</v>
      </c>
      <c r="F23" s="35" t="s">
        <v>1437</v>
      </c>
      <c r="G23" s="286" t="s">
        <v>752</v>
      </c>
      <c r="M23" s="142"/>
      <c r="O23" s="142"/>
      <c r="Q23" s="142"/>
      <c r="S23" s="142"/>
    </row>
    <row r="24" spans="1:22">
      <c r="A24" s="4"/>
      <c r="B24" s="24" t="s">
        <v>1557</v>
      </c>
      <c r="C24" s="35" t="s">
        <v>1554</v>
      </c>
      <c r="D24" s="35" t="s">
        <v>1558</v>
      </c>
      <c r="E24" s="286" t="s">
        <v>1559</v>
      </c>
      <c r="F24" s="451" t="s">
        <v>1560</v>
      </c>
      <c r="G24" s="286" t="s">
        <v>753</v>
      </c>
      <c r="L24" s="142"/>
      <c r="M24" s="142"/>
      <c r="N24" s="142"/>
      <c r="O24" s="142"/>
      <c r="Q24" s="142"/>
      <c r="S24" s="142"/>
    </row>
    <row r="25" spans="1:22">
      <c r="A25" s="4"/>
      <c r="B25" s="24" t="s">
        <v>1561</v>
      </c>
      <c r="C25" s="35" t="s">
        <v>1556</v>
      </c>
      <c r="D25" s="35" t="s">
        <v>1562</v>
      </c>
      <c r="E25" s="286" t="s">
        <v>1563</v>
      </c>
      <c r="F25" s="35" t="s">
        <v>1564</v>
      </c>
      <c r="G25" s="36"/>
      <c r="M25" s="142"/>
      <c r="O25" s="142"/>
      <c r="Q25" s="142"/>
      <c r="S25" s="142"/>
    </row>
    <row r="26" spans="1:22">
      <c r="A26" s="4"/>
      <c r="C26" s="4"/>
      <c r="D26" s="4"/>
      <c r="E26" s="36"/>
      <c r="F26" s="4"/>
      <c r="G26" s="36"/>
      <c r="L26" s="142"/>
      <c r="M26" s="142"/>
      <c r="O26" s="142"/>
      <c r="Q26" s="142"/>
      <c r="S26" s="142"/>
    </row>
    <row r="27" spans="1:22">
      <c r="A27" s="4"/>
      <c r="B27" s="208" t="s">
        <v>2507</v>
      </c>
      <c r="C27" s="451" t="s">
        <v>1580</v>
      </c>
      <c r="D27" s="451" t="s">
        <v>1581</v>
      </c>
      <c r="E27" s="452" t="s">
        <v>1582</v>
      </c>
      <c r="F27" s="451" t="s">
        <v>1197</v>
      </c>
      <c r="G27" s="36"/>
    </row>
    <row r="28" spans="1:22">
      <c r="A28" s="7"/>
      <c r="B28" s="8"/>
      <c r="C28" s="7"/>
      <c r="D28" s="7"/>
      <c r="E28" s="285"/>
      <c r="F28" s="7"/>
      <c r="G28" s="285"/>
      <c r="O28" s="142"/>
      <c r="S28" s="142"/>
    </row>
    <row r="29" spans="1:22">
      <c r="A29" s="4"/>
      <c r="B29" s="15"/>
      <c r="C29" s="4"/>
      <c r="D29" s="4"/>
      <c r="E29" s="36"/>
      <c r="F29" s="4"/>
      <c r="G29" s="540" t="s">
        <v>676</v>
      </c>
      <c r="L29" s="31"/>
      <c r="M29" s="213"/>
      <c r="N29" s="31"/>
      <c r="O29" s="142"/>
      <c r="P29" s="31"/>
      <c r="Q29" s="213"/>
      <c r="R29" s="31"/>
      <c r="S29" s="142"/>
    </row>
    <row r="30" spans="1:22">
      <c r="A30" s="4"/>
      <c r="B30" s="15"/>
      <c r="C30" s="4"/>
      <c r="D30" s="35"/>
      <c r="E30" s="286"/>
      <c r="F30" s="4"/>
      <c r="G30" s="540" t="s">
        <v>677</v>
      </c>
      <c r="L30" s="142"/>
      <c r="M30" s="142"/>
      <c r="N30" s="142"/>
      <c r="O30" s="142"/>
      <c r="S30" s="142"/>
      <c r="T30" s="24"/>
    </row>
    <row r="31" spans="1:22">
      <c r="A31" s="4"/>
      <c r="B31" s="15"/>
      <c r="C31" s="4"/>
      <c r="D31" s="35"/>
      <c r="E31" s="286"/>
      <c r="F31" s="4"/>
      <c r="G31" s="540" t="s">
        <v>678</v>
      </c>
      <c r="L31" s="142"/>
      <c r="M31" s="142"/>
      <c r="N31" s="142"/>
      <c r="O31" s="142"/>
      <c r="Q31" s="142"/>
      <c r="S31" s="142"/>
      <c r="T31" s="24"/>
    </row>
    <row r="32" spans="1:22">
      <c r="A32" s="4"/>
      <c r="B32" s="15"/>
      <c r="C32" s="4"/>
      <c r="D32" s="451"/>
      <c r="E32" s="286"/>
      <c r="F32" s="4"/>
      <c r="G32" s="540" t="s">
        <v>679</v>
      </c>
      <c r="M32" s="142"/>
      <c r="N32" s="142"/>
      <c r="O32" s="142"/>
      <c r="P32" s="24"/>
      <c r="Q32" s="142"/>
      <c r="S32" s="142"/>
      <c r="T32" s="24"/>
      <c r="V32" s="24"/>
    </row>
    <row r="33" spans="1:22">
      <c r="A33" s="4"/>
      <c r="B33" s="15"/>
      <c r="C33" s="4"/>
      <c r="D33" s="35"/>
      <c r="E33" s="286"/>
      <c r="F33" s="4"/>
      <c r="G33" s="540" t="s">
        <v>680</v>
      </c>
      <c r="L33" s="222"/>
      <c r="M33" s="142"/>
      <c r="N33" s="222"/>
      <c r="O33" s="142"/>
      <c r="P33" s="222"/>
      <c r="Q33" s="142"/>
      <c r="R33" s="24"/>
      <c r="S33" s="142"/>
      <c r="T33" s="222"/>
    </row>
    <row r="34" spans="1:22">
      <c r="A34" s="4"/>
      <c r="B34" s="15"/>
      <c r="C34" s="4"/>
      <c r="D34" s="4"/>
      <c r="E34" s="36"/>
      <c r="F34" s="4"/>
      <c r="G34" s="540" t="s">
        <v>681</v>
      </c>
      <c r="L34" s="222"/>
      <c r="M34" s="142"/>
      <c r="N34" s="142"/>
      <c r="O34" s="142"/>
      <c r="P34" s="222"/>
      <c r="Q34" s="142"/>
      <c r="R34" s="222"/>
      <c r="S34" s="142"/>
      <c r="T34" s="222"/>
    </row>
    <row r="35" spans="1:22">
      <c r="A35" s="4"/>
      <c r="B35" s="15"/>
      <c r="C35" s="4"/>
      <c r="D35" s="4"/>
      <c r="E35" s="36"/>
      <c r="F35" s="4"/>
      <c r="G35" s="540" t="s">
        <v>682</v>
      </c>
      <c r="L35" s="142"/>
      <c r="M35" s="142"/>
      <c r="N35" s="142"/>
      <c r="O35" s="142"/>
      <c r="P35" s="142"/>
      <c r="Q35" s="142"/>
      <c r="R35" s="142"/>
      <c r="S35" s="142"/>
      <c r="T35" s="142"/>
    </row>
    <row r="36" spans="1:22">
      <c r="A36" s="4"/>
      <c r="B36" s="15"/>
      <c r="C36" s="4"/>
      <c r="D36" s="4"/>
      <c r="E36" s="36"/>
      <c r="F36" s="4"/>
      <c r="G36" s="540" t="s">
        <v>683</v>
      </c>
      <c r="L36" s="222"/>
      <c r="M36" s="142"/>
      <c r="N36" s="222"/>
      <c r="O36" s="142"/>
      <c r="P36" s="24"/>
      <c r="Q36" s="142"/>
      <c r="R36" s="24"/>
      <c r="S36" s="142"/>
      <c r="T36" s="24"/>
    </row>
    <row r="37" spans="1:22">
      <c r="A37" s="4"/>
      <c r="B37" s="15"/>
      <c r="C37" s="4"/>
      <c r="D37" s="4"/>
      <c r="E37" s="36"/>
      <c r="F37" s="4"/>
      <c r="G37" s="540" t="s">
        <v>684</v>
      </c>
      <c r="M37" s="142"/>
      <c r="O37" s="142"/>
      <c r="Q37" s="142"/>
      <c r="S37" s="142"/>
    </row>
    <row r="38" spans="1:22">
      <c r="A38" s="4"/>
      <c r="B38" s="15"/>
      <c r="C38" s="4"/>
      <c r="D38" s="4"/>
      <c r="E38" s="36"/>
      <c r="F38" s="4"/>
      <c r="G38" s="540" t="s">
        <v>685</v>
      </c>
      <c r="M38" s="142"/>
      <c r="O38" s="142"/>
      <c r="P38" s="142"/>
      <c r="Q38" s="142"/>
      <c r="R38" s="142"/>
      <c r="S38" s="142"/>
      <c r="T38" s="142"/>
      <c r="V38" s="15"/>
    </row>
    <row r="39" spans="1:22">
      <c r="A39" s="4"/>
      <c r="B39" s="15"/>
      <c r="C39" s="4"/>
      <c r="D39" s="4"/>
      <c r="E39" s="36"/>
      <c r="F39" s="4"/>
      <c r="G39" s="540" t="s">
        <v>686</v>
      </c>
      <c r="L39" s="223"/>
      <c r="M39" s="142"/>
      <c r="N39" s="224"/>
      <c r="O39" s="142"/>
      <c r="P39" s="225"/>
      <c r="Q39" s="142"/>
      <c r="S39" s="142"/>
      <c r="V39" s="15"/>
    </row>
    <row r="40" spans="1:22">
      <c r="A40" s="4"/>
      <c r="B40" s="15"/>
      <c r="C40" s="4"/>
      <c r="D40" s="4"/>
      <c r="E40" s="36"/>
      <c r="F40" s="4"/>
      <c r="G40" s="540" t="s">
        <v>687</v>
      </c>
      <c r="L40" s="223"/>
      <c r="M40" s="142"/>
      <c r="N40" s="224"/>
      <c r="O40" s="142"/>
      <c r="Q40" s="142"/>
      <c r="S40" s="142"/>
      <c r="V40" s="15"/>
    </row>
    <row r="41" spans="1:22">
      <c r="A41" s="4"/>
      <c r="B41" s="15"/>
      <c r="C41" s="4"/>
      <c r="D41" s="4"/>
      <c r="E41" s="36"/>
      <c r="F41" s="4"/>
      <c r="G41" s="540" t="s">
        <v>688</v>
      </c>
      <c r="L41" s="223"/>
      <c r="M41" s="142"/>
      <c r="N41" s="226"/>
      <c r="O41" s="142"/>
      <c r="P41" s="142"/>
      <c r="Q41" s="142"/>
      <c r="R41" s="142"/>
      <c r="S41" s="142"/>
      <c r="T41" s="142"/>
      <c r="V41" s="15"/>
    </row>
    <row r="42" spans="1:22">
      <c r="A42" s="4"/>
      <c r="B42" s="15"/>
      <c r="C42" s="4"/>
      <c r="D42" s="4"/>
      <c r="E42" s="36"/>
      <c r="F42" s="4"/>
      <c r="G42" s="540" t="s">
        <v>689</v>
      </c>
      <c r="L42" s="223"/>
      <c r="M42" s="142"/>
      <c r="N42" s="225"/>
      <c r="O42" s="142"/>
      <c r="Q42" s="142"/>
      <c r="S42" s="142"/>
      <c r="V42" s="15"/>
    </row>
    <row r="43" spans="1:22">
      <c r="A43" s="4"/>
      <c r="B43" s="15"/>
      <c r="C43" s="4"/>
      <c r="D43" s="4"/>
      <c r="E43" s="36"/>
      <c r="F43" s="4"/>
      <c r="G43" s="540" t="s">
        <v>690</v>
      </c>
      <c r="M43" s="142"/>
      <c r="N43" s="142"/>
      <c r="O43" s="142"/>
      <c r="Q43" s="142"/>
      <c r="S43" s="142"/>
      <c r="V43" s="15"/>
    </row>
    <row r="44" spans="1:22">
      <c r="A44" s="4"/>
      <c r="B44" s="15"/>
      <c r="C44" s="4"/>
      <c r="D44" s="4"/>
      <c r="E44" s="36"/>
      <c r="F44" s="4"/>
      <c r="G44" s="540" t="s">
        <v>691</v>
      </c>
      <c r="L44" s="142"/>
      <c r="M44" s="142"/>
      <c r="N44" s="142"/>
      <c r="O44" s="142"/>
      <c r="Q44" s="142"/>
      <c r="S44" s="142"/>
      <c r="V44" s="15"/>
    </row>
    <row r="45" spans="1:22">
      <c r="A45" s="4"/>
      <c r="B45" s="15"/>
      <c r="C45" s="4"/>
      <c r="D45" s="4"/>
      <c r="E45" s="36"/>
      <c r="F45" s="4"/>
      <c r="G45" s="540" t="s">
        <v>692</v>
      </c>
      <c r="M45" s="142"/>
      <c r="N45" s="142"/>
      <c r="O45" s="142"/>
      <c r="P45" s="142"/>
      <c r="Q45" s="142"/>
      <c r="R45" s="142"/>
      <c r="S45" s="142"/>
      <c r="T45" s="142"/>
      <c r="V45" s="15"/>
    </row>
    <row r="46" spans="1:22">
      <c r="A46" s="4"/>
      <c r="B46" s="15"/>
      <c r="C46" s="4"/>
      <c r="D46" s="4"/>
      <c r="E46" s="36"/>
      <c r="F46" s="4"/>
      <c r="G46" s="540" t="s">
        <v>693</v>
      </c>
      <c r="M46" s="142"/>
      <c r="O46" s="142"/>
      <c r="Q46" s="142"/>
      <c r="S46" s="142"/>
      <c r="V46" s="15"/>
    </row>
    <row r="47" spans="1:22">
      <c r="A47" s="4"/>
      <c r="B47" s="15"/>
      <c r="C47" s="4"/>
      <c r="D47" s="4"/>
      <c r="E47" s="36"/>
      <c r="F47" s="4"/>
      <c r="G47" s="540" t="s">
        <v>694</v>
      </c>
      <c r="M47" s="142"/>
      <c r="O47" s="142"/>
      <c r="Q47" s="142"/>
      <c r="S47" s="142"/>
      <c r="V47" s="15"/>
    </row>
    <row r="48" spans="1:22">
      <c r="A48" s="4"/>
      <c r="B48" s="15"/>
      <c r="C48" s="4"/>
      <c r="D48" s="4"/>
      <c r="E48" s="36"/>
      <c r="F48" s="4"/>
      <c r="G48" s="540" t="s">
        <v>695</v>
      </c>
      <c r="L48" s="142"/>
      <c r="M48" s="142"/>
      <c r="N48" s="142"/>
      <c r="O48" s="142"/>
      <c r="Q48" s="142"/>
      <c r="S48" s="142"/>
      <c r="V48" s="15"/>
    </row>
    <row r="49" spans="1:22">
      <c r="A49" s="4"/>
      <c r="B49" s="15"/>
      <c r="C49" s="4"/>
      <c r="D49" s="4"/>
      <c r="E49" s="36"/>
      <c r="F49" s="4"/>
      <c r="G49" s="540" t="s">
        <v>696</v>
      </c>
      <c r="M49" s="142"/>
      <c r="N49" s="142"/>
      <c r="O49" s="142"/>
      <c r="P49" s="142"/>
      <c r="Q49" s="142"/>
      <c r="R49" s="142"/>
      <c r="S49" s="142"/>
      <c r="T49" s="142"/>
      <c r="V49" s="15"/>
    </row>
    <row r="50" spans="1:22">
      <c r="A50" s="4"/>
      <c r="B50" s="15"/>
      <c r="C50" s="4"/>
      <c r="D50" s="4"/>
      <c r="E50" s="36"/>
      <c r="F50" s="4"/>
      <c r="G50" s="540" t="s">
        <v>697</v>
      </c>
      <c r="M50" s="142"/>
      <c r="O50" s="142"/>
      <c r="Q50" s="142"/>
      <c r="S50" s="142"/>
      <c r="V50" s="15"/>
    </row>
    <row r="51" spans="1:22">
      <c r="A51" s="4"/>
      <c r="B51" s="15"/>
      <c r="C51" s="4"/>
      <c r="D51" s="4"/>
      <c r="E51" s="36"/>
      <c r="F51" s="4"/>
      <c r="G51" s="540" t="s">
        <v>698</v>
      </c>
      <c r="M51" s="142"/>
      <c r="O51" s="142"/>
      <c r="Q51" s="142"/>
      <c r="S51" s="142"/>
      <c r="V51" s="15"/>
    </row>
    <row r="52" spans="1:22">
      <c r="A52" s="4"/>
      <c r="B52" s="15"/>
      <c r="C52" s="4"/>
      <c r="D52" s="4"/>
      <c r="E52" s="36"/>
      <c r="F52" s="4"/>
      <c r="G52" s="540" t="s">
        <v>699</v>
      </c>
      <c r="L52" s="142"/>
      <c r="M52" s="142"/>
      <c r="N52" s="142"/>
      <c r="O52" s="142"/>
      <c r="Q52" s="142"/>
      <c r="S52" s="142"/>
      <c r="V52" s="15"/>
    </row>
    <row r="53" spans="1:22">
      <c r="A53" s="4"/>
      <c r="B53" s="15"/>
      <c r="C53" s="4"/>
      <c r="D53" s="4"/>
      <c r="E53" s="36"/>
      <c r="F53" s="4"/>
      <c r="G53" s="540" t="s">
        <v>700</v>
      </c>
      <c r="O53" s="142"/>
      <c r="Q53" s="142"/>
      <c r="S53" s="142"/>
      <c r="V53" s="15"/>
    </row>
    <row r="54" spans="1:22">
      <c r="A54" s="4"/>
      <c r="B54" s="15"/>
      <c r="C54" s="4"/>
      <c r="D54" s="4"/>
      <c r="E54" s="36"/>
      <c r="F54" s="4"/>
      <c r="G54" s="540" t="s">
        <v>701</v>
      </c>
      <c r="O54" s="142"/>
      <c r="Q54" s="142"/>
      <c r="S54" s="142"/>
      <c r="V54" s="15"/>
    </row>
    <row r="55" spans="1:22">
      <c r="A55" s="4"/>
      <c r="B55" s="15"/>
      <c r="C55" s="4"/>
      <c r="D55" s="4"/>
      <c r="E55" s="36"/>
      <c r="F55" s="4"/>
      <c r="G55" s="540" t="s">
        <v>702</v>
      </c>
      <c r="O55" s="142"/>
      <c r="Q55" s="142"/>
      <c r="S55" s="142"/>
      <c r="V55" s="15"/>
    </row>
    <row r="56" spans="1:22">
      <c r="A56" s="4"/>
      <c r="B56" s="15"/>
      <c r="C56" s="4"/>
      <c r="D56" s="4"/>
      <c r="E56" s="36"/>
      <c r="F56" s="4"/>
      <c r="G56" s="540" t="s">
        <v>703</v>
      </c>
      <c r="O56" s="142"/>
      <c r="Q56" s="142"/>
      <c r="S56" s="142"/>
      <c r="V56" s="15"/>
    </row>
    <row r="57" spans="1:22">
      <c r="A57" s="4"/>
      <c r="B57" s="15"/>
      <c r="C57" s="4"/>
      <c r="D57" s="4"/>
      <c r="E57" s="36"/>
      <c r="F57" s="4"/>
      <c r="G57" s="540" t="s">
        <v>704</v>
      </c>
      <c r="O57" s="142"/>
      <c r="Q57" s="142"/>
      <c r="S57" s="142"/>
      <c r="V57" s="15"/>
    </row>
    <row r="58" spans="1:22">
      <c r="A58" s="4"/>
      <c r="B58" s="15"/>
      <c r="C58" s="4"/>
      <c r="D58" s="4"/>
      <c r="E58" s="36"/>
      <c r="F58" s="4"/>
      <c r="G58" s="540" t="s">
        <v>705</v>
      </c>
      <c r="O58" s="142"/>
      <c r="Q58" s="142"/>
      <c r="S58" s="142"/>
      <c r="V58" s="15"/>
    </row>
    <row r="59" spans="1:22">
      <c r="A59" s="4"/>
      <c r="B59" s="15"/>
      <c r="C59" s="4"/>
      <c r="D59" s="4"/>
      <c r="E59" s="36"/>
      <c r="F59" s="4"/>
      <c r="G59" s="540" t="s">
        <v>706</v>
      </c>
      <c r="O59" s="142"/>
      <c r="Q59" s="142"/>
      <c r="S59" s="142"/>
      <c r="V59" s="15"/>
    </row>
    <row r="60" spans="1:22">
      <c r="A60" s="4"/>
      <c r="B60" s="15"/>
      <c r="C60" s="4"/>
      <c r="D60" s="4"/>
      <c r="E60" s="36"/>
      <c r="F60" s="4"/>
      <c r="G60" s="540" t="s">
        <v>707</v>
      </c>
      <c r="O60" s="142"/>
      <c r="Q60" s="142"/>
      <c r="S60" s="142"/>
      <c r="V60" s="15"/>
    </row>
    <row r="61" spans="1:22">
      <c r="A61" s="4"/>
      <c r="B61" s="15"/>
      <c r="C61" s="4"/>
      <c r="D61" s="4"/>
      <c r="E61" s="36"/>
      <c r="F61" s="4"/>
      <c r="G61" s="540" t="s">
        <v>708</v>
      </c>
      <c r="L61" s="233"/>
      <c r="O61" s="142"/>
      <c r="Q61" s="142"/>
      <c r="S61" s="142"/>
      <c r="V61" s="15"/>
    </row>
    <row r="62" spans="1:22">
      <c r="A62" s="4"/>
      <c r="B62" s="15"/>
      <c r="C62" s="4"/>
      <c r="D62" s="4"/>
      <c r="E62" s="36"/>
      <c r="F62" s="4"/>
      <c r="G62" s="540" t="s">
        <v>709</v>
      </c>
      <c r="L62" s="233"/>
      <c r="O62" s="142"/>
      <c r="Q62" s="142"/>
      <c r="S62" s="142"/>
      <c r="V62" s="15"/>
    </row>
    <row r="63" spans="1:22">
      <c r="A63" s="4"/>
      <c r="B63" s="15"/>
      <c r="C63" s="4"/>
      <c r="D63" s="4"/>
      <c r="E63" s="36"/>
      <c r="F63" s="4"/>
      <c r="G63" s="540" t="s">
        <v>710</v>
      </c>
      <c r="L63" s="302"/>
      <c r="O63" s="142"/>
      <c r="Q63" s="142"/>
      <c r="S63" s="142"/>
      <c r="V63" s="15"/>
    </row>
    <row r="64" spans="1:22">
      <c r="A64" s="4"/>
      <c r="B64" s="15"/>
      <c r="C64" s="4"/>
      <c r="D64" s="4"/>
      <c r="E64" s="36"/>
      <c r="F64" s="4"/>
      <c r="G64" s="540" t="s">
        <v>711</v>
      </c>
      <c r="O64" s="142"/>
      <c r="Q64" s="142"/>
      <c r="S64" s="142"/>
      <c r="V64" s="15"/>
    </row>
    <row r="65" spans="1:22">
      <c r="A65" s="4"/>
      <c r="B65" s="15"/>
      <c r="C65" s="4"/>
      <c r="D65" s="4"/>
      <c r="E65" s="36"/>
      <c r="F65" s="4"/>
      <c r="G65" s="540">
        <v>37</v>
      </c>
      <c r="O65" s="142"/>
      <c r="Q65" s="142"/>
      <c r="S65" s="142"/>
      <c r="V65" s="15"/>
    </row>
    <row r="66" spans="1:22">
      <c r="A66" s="4"/>
      <c r="B66" s="15"/>
      <c r="C66" s="4"/>
      <c r="D66" s="4"/>
      <c r="E66" s="36"/>
      <c r="F66" s="4"/>
      <c r="G66" s="540">
        <v>38</v>
      </c>
      <c r="O66" s="142"/>
      <c r="Q66" s="142"/>
      <c r="S66" s="142"/>
      <c r="V66" s="15"/>
    </row>
    <row r="67" spans="1:22">
      <c r="A67" s="4"/>
      <c r="B67" s="15"/>
      <c r="C67" s="4"/>
      <c r="D67" s="4"/>
      <c r="E67" s="36"/>
      <c r="F67" s="4"/>
      <c r="G67" s="540">
        <v>39</v>
      </c>
      <c r="O67" s="142"/>
      <c r="Q67" s="142"/>
      <c r="S67" s="142"/>
      <c r="V67" s="15"/>
    </row>
    <row r="68" spans="1:22">
      <c r="A68" s="7"/>
      <c r="B68" s="8"/>
      <c r="C68" s="7"/>
      <c r="D68" s="7"/>
      <c r="E68" s="285"/>
      <c r="F68" s="7"/>
      <c r="G68" s="285"/>
      <c r="O68" s="142"/>
      <c r="Q68" s="142"/>
      <c r="S68" s="142"/>
      <c r="V68" s="15"/>
    </row>
    <row r="69" spans="1:22">
      <c r="A69" s="4"/>
      <c r="B69" s="15"/>
      <c r="C69" s="4"/>
      <c r="D69" s="456"/>
      <c r="E69" s="455"/>
      <c r="F69" s="4"/>
      <c r="G69" s="540">
        <v>40</v>
      </c>
      <c r="O69" s="142"/>
      <c r="Q69" s="142"/>
      <c r="S69" s="142"/>
      <c r="V69" s="15"/>
    </row>
    <row r="70" spans="1:22">
      <c r="A70" s="7"/>
      <c r="B70" s="8"/>
      <c r="C70" s="7"/>
      <c r="D70" s="253"/>
      <c r="E70" s="457"/>
      <c r="F70" s="7"/>
      <c r="G70" s="285"/>
      <c r="O70" s="142"/>
      <c r="Q70" s="142"/>
      <c r="S70" s="142"/>
      <c r="V70" s="15"/>
    </row>
    <row r="71" spans="1:22">
      <c r="O71" s="142"/>
      <c r="Q71" s="142"/>
      <c r="S71" s="142"/>
      <c r="V71" s="15"/>
    </row>
    <row r="72" spans="1:22">
      <c r="F72" s="15" t="s">
        <v>2357</v>
      </c>
      <c r="O72" s="142"/>
      <c r="Q72" s="142"/>
      <c r="S72" s="142"/>
      <c r="V72" s="15"/>
    </row>
    <row r="73" spans="1:22">
      <c r="D73" s="24"/>
      <c r="F73" s="17"/>
      <c r="O73" s="142"/>
      <c r="Q73" s="142"/>
      <c r="S73" s="142"/>
      <c r="V73" s="15"/>
    </row>
    <row r="74" spans="1:22">
      <c r="O74" s="142"/>
      <c r="Q74" s="142"/>
      <c r="S74" s="142"/>
      <c r="V74" s="15"/>
    </row>
    <row r="75" spans="1:22">
      <c r="O75" s="142"/>
      <c r="Q75" s="142"/>
      <c r="S75" s="142"/>
      <c r="V75" s="15"/>
    </row>
    <row r="76" spans="1:22">
      <c r="O76" s="142"/>
      <c r="Q76" s="142"/>
      <c r="S76" s="142"/>
      <c r="V76" s="15"/>
    </row>
    <row r="77" spans="1:22">
      <c r="J77" s="150"/>
      <c r="K77" s="150"/>
      <c r="L77" s="150"/>
      <c r="M77" s="150"/>
      <c r="O77" s="142"/>
      <c r="Q77" s="142"/>
      <c r="S77" s="142"/>
    </row>
    <row r="78" spans="1:22">
      <c r="J78" s="150"/>
      <c r="K78" s="150"/>
      <c r="L78" s="150"/>
      <c r="M78" s="150"/>
      <c r="N78" s="142"/>
      <c r="O78" s="142"/>
      <c r="Q78" s="142"/>
      <c r="S78" s="135"/>
      <c r="T78" s="135"/>
      <c r="V78" s="15"/>
    </row>
    <row r="79" spans="1:22">
      <c r="J79" s="150"/>
      <c r="K79" s="150"/>
      <c r="L79" s="150"/>
      <c r="M79" s="150"/>
      <c r="O79" s="142"/>
      <c r="Q79" s="142"/>
      <c r="S79" s="135"/>
      <c r="T79" s="135"/>
    </row>
    <row r="80" spans="1:22">
      <c r="J80" s="150"/>
      <c r="K80" s="150"/>
      <c r="L80" s="150"/>
      <c r="M80" s="150"/>
    </row>
    <row r="81" spans="14:16">
      <c r="P81" s="24"/>
    </row>
    <row r="88" spans="14:16">
      <c r="N88" s="142"/>
    </row>
    <row r="166" spans="9:9">
      <c r="I166" t="s">
        <v>492</v>
      </c>
    </row>
  </sheetData>
  <customSheetViews>
    <customSheetView guid="{3336704C-C86D-41A0-9B04-03A25221C3F1}" scale="87" colorId="22" showPageBreaks="1" fitToPage="1" printArea="1" showRuler="0">
      <selection activeCell="F7" sqref="F7"/>
      <pageMargins left="1.5" right="0.5" top="0.5" bottom="0.55000000000000004" header="0.5" footer="0.5"/>
      <pageSetup scale="60" orientation="portrait" r:id="rId1"/>
      <headerFooter alignWithMargins="0"/>
    </customSheetView>
    <customSheetView guid="{186A0260-DB8C-42F6-ADCE-9C35D9933D5B}" scale="87" colorId="22" fitToPage="1" showRuler="0">
      <selection activeCell="F6" sqref="F6"/>
      <pageMargins left="1.5" right="0.5" top="0.5" bottom="0.55000000000000004" header="0.5" footer="0.5"/>
      <pageSetup scale="60" orientation="portrait" r:id="rId2"/>
      <headerFooter alignWithMargins="0"/>
    </customSheetView>
    <customSheetView guid="{0F9397AA-B4ED-47EF-BC79-BFEC0D3E0701}" scale="87" colorId="22" showPageBreaks="1" fitToPage="1" printArea="1" showRuler="0">
      <selection activeCell="F7" sqref="F7"/>
      <pageMargins left="1.5" right="0.5" top="0.5" bottom="0.55000000000000004" header="0.5" footer="0.5"/>
      <pageSetup scale="60" orientation="portrait" r:id="rId3"/>
      <headerFooter alignWithMargins="0"/>
    </customSheetView>
    <customSheetView guid="{CCA0C3E2-B2E2-4226-9654-0AB73CE002E7}" scale="87" colorId="22" showPageBreaks="1" fitToPage="1" printArea="1" showRuler="0" topLeftCell="C51">
      <selection activeCell="F74" sqref="F74"/>
      <pageMargins left="1.5" right="0.5" top="0.5" bottom="0.55000000000000004" header="0.5" footer="0.5"/>
      <pageSetup scale="60" orientation="portrait" r:id="rId4"/>
      <headerFooter alignWithMargins="0"/>
    </customSheetView>
    <customSheetView guid="{56D44596-4A75-4B45-B852-2389F2F06E07}" scale="87" colorId="22" fitToPage="1" showRuler="0" topLeftCell="C51">
      <selection activeCell="F74" sqref="F74"/>
      <pageMargins left="1.5" right="0.5" top="0.5" bottom="0.55000000000000004" header="0.5" footer="0.5"/>
      <pageSetup scale="60" orientation="portrait" r:id="rId5"/>
      <headerFooter alignWithMargins="0"/>
    </customSheetView>
    <customSheetView guid="{D5B5BADA-8EBF-4C10-97E9-D8DAB5586B34}" scale="87" colorId="22" showPageBreaks="1" fitToPage="1" printArea="1" showRuler="0" topLeftCell="C1">
      <selection activeCell="F7" sqref="F7"/>
      <pageMargins left="1.5" right="0.5" top="0.5" bottom="0.55000000000000004" header="0.5" footer="0.5"/>
      <pageSetup scale="60" orientation="portrait" r:id="rId6"/>
      <headerFooter alignWithMargins="0"/>
    </customSheetView>
  </customSheetViews>
  <phoneticPr fontId="0" type="noConversion"/>
  <pageMargins left="1.5" right="0.5" top="0.5" bottom="0.55000000000000004" header="0.5" footer="0.5"/>
  <pageSetup scale="60" orientation="portrait" r:id="rId7"/>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ransitionEvaluation="1" transitionEntry="1">
    <pageSetUpPr fitToPage="1"/>
  </sheetPr>
  <dimension ref="A3:V166"/>
  <sheetViews>
    <sheetView defaultGridColor="0" colorId="22" zoomScale="87" workbookViewId="0">
      <selection activeCell="E6" sqref="E6"/>
    </sheetView>
  </sheetViews>
  <sheetFormatPr defaultColWidth="9.77734375" defaultRowHeight="15"/>
  <cols>
    <col min="1" max="1" width="4.109375" customWidth="1"/>
    <col min="2" max="2" width="19.88671875" customWidth="1"/>
    <col min="3" max="3" width="19.21875" customWidth="1"/>
    <col min="4" max="4" width="19.88671875" customWidth="1"/>
    <col min="5" max="5" width="22.6640625" customWidth="1"/>
    <col min="6" max="6" width="13.33203125" customWidth="1"/>
    <col min="7" max="7" width="13.21875" customWidth="1"/>
    <col min="8" max="8" width="1.77734375" customWidth="1"/>
    <col min="9" max="9" width="6.6640625" customWidth="1"/>
    <col min="10" max="10" width="3.77734375" customWidth="1"/>
    <col min="11" max="11" width="1.77734375" customWidth="1"/>
    <col min="12" max="12" width="24.77734375" customWidth="1"/>
    <col min="13" max="13" width="1.77734375" customWidth="1"/>
    <col min="14" max="14" width="17.77734375" customWidth="1"/>
    <col min="15" max="15" width="1.77734375" customWidth="1"/>
    <col min="16" max="16" width="17.77734375" customWidth="1"/>
    <col min="17" max="17" width="1.77734375" customWidth="1"/>
    <col min="18" max="18" width="20.77734375" customWidth="1"/>
    <col min="19" max="19" width="1.77734375" customWidth="1"/>
    <col min="20" max="20" width="19.77734375" customWidth="1"/>
    <col min="21" max="21" width="1.77734375" customWidth="1"/>
    <col min="22" max="22" width="4.77734375" customWidth="1"/>
    <col min="23" max="23" width="1.77734375" customWidth="1"/>
  </cols>
  <sheetData>
    <row r="3" spans="1:18">
      <c r="A3" s="8"/>
      <c r="B3" s="8"/>
      <c r="C3" s="8"/>
      <c r="D3" s="8"/>
      <c r="E3" s="8"/>
      <c r="F3" s="8"/>
      <c r="G3" s="8"/>
    </row>
    <row r="4" spans="1:18">
      <c r="A4" s="1"/>
      <c r="B4" s="2" t="s">
        <v>494</v>
      </c>
      <c r="C4" s="2"/>
      <c r="D4" s="283" t="s">
        <v>495</v>
      </c>
      <c r="E4" s="537" t="s">
        <v>496</v>
      </c>
      <c r="F4" s="236" t="s">
        <v>497</v>
      </c>
      <c r="G4" s="3"/>
    </row>
    <row r="5" spans="1:18">
      <c r="A5" s="4"/>
      <c r="C5" s="17"/>
      <c r="D5" s="538" t="s">
        <v>498</v>
      </c>
      <c r="E5" s="24" t="s">
        <v>499</v>
      </c>
      <c r="F5" s="35"/>
      <c r="G5" s="6"/>
    </row>
    <row r="6" spans="1:18">
      <c r="A6" s="4"/>
      <c r="B6" t="str">
        <f>'pg. 1'!$D$10</f>
        <v>[Utility Name]</v>
      </c>
      <c r="D6" s="36" t="s">
        <v>471</v>
      </c>
      <c r="E6" s="933" t="str">
        <f>'pg. 1'!$O$31</f>
        <v>03/30/2025</v>
      </c>
      <c r="F6" s="18" t="str">
        <f>'pg. 1'!$M$10</f>
        <v xml:space="preserve">   December 31, 2024</v>
      </c>
      <c r="G6" s="6"/>
    </row>
    <row r="7" spans="1:18">
      <c r="A7" s="7"/>
      <c r="B7" s="8"/>
      <c r="C7" s="8"/>
      <c r="D7" s="285"/>
      <c r="E7" s="446"/>
      <c r="F7" s="7"/>
      <c r="G7" s="9"/>
    </row>
    <row r="8" spans="1:18">
      <c r="A8" s="4"/>
      <c r="G8" s="6"/>
    </row>
    <row r="9" spans="1:18">
      <c r="A9" s="4"/>
      <c r="C9" t="s">
        <v>1565</v>
      </c>
      <c r="G9" s="6"/>
    </row>
    <row r="10" spans="1:18">
      <c r="A10" s="7"/>
      <c r="B10" s="8"/>
      <c r="C10" s="8"/>
      <c r="D10" s="8"/>
      <c r="E10" s="8"/>
      <c r="F10" s="8"/>
      <c r="G10" s="9"/>
    </row>
    <row r="11" spans="1:18">
      <c r="A11" s="1"/>
      <c r="G11" s="6"/>
    </row>
    <row r="12" spans="1:18">
      <c r="A12" s="284" t="s">
        <v>1566</v>
      </c>
      <c r="E12" t="s">
        <v>1567</v>
      </c>
      <c r="G12" s="6"/>
      <c r="R12" s="142"/>
    </row>
    <row r="13" spans="1:18">
      <c r="A13" s="4" t="s">
        <v>1568</v>
      </c>
      <c r="E13" s="17" t="s">
        <v>1705</v>
      </c>
      <c r="G13" s="6"/>
    </row>
    <row r="14" spans="1:18">
      <c r="A14" s="4" t="s">
        <v>1706</v>
      </c>
      <c r="E14" t="s">
        <v>1707</v>
      </c>
      <c r="G14" s="6"/>
    </row>
    <row r="15" spans="1:18">
      <c r="A15" s="4" t="s">
        <v>1708</v>
      </c>
      <c r="E15" t="s">
        <v>1709</v>
      </c>
      <c r="G15" s="6"/>
    </row>
    <row r="16" spans="1:18">
      <c r="A16" s="284" t="s">
        <v>1710</v>
      </c>
      <c r="E16" t="s">
        <v>1711</v>
      </c>
      <c r="G16" s="6"/>
    </row>
    <row r="17" spans="1:22">
      <c r="A17" s="4" t="s">
        <v>1712</v>
      </c>
      <c r="E17" t="s">
        <v>1713</v>
      </c>
      <c r="G17" s="6"/>
    </row>
    <row r="18" spans="1:22">
      <c r="A18" s="4" t="s">
        <v>1714</v>
      </c>
      <c r="G18" s="6"/>
    </row>
    <row r="19" spans="1:22">
      <c r="A19" s="7"/>
      <c r="B19" s="8"/>
      <c r="C19" s="8"/>
      <c r="D19" s="8"/>
      <c r="E19" s="8"/>
      <c r="F19" s="8"/>
      <c r="G19" s="9"/>
    </row>
    <row r="20" spans="1:22">
      <c r="A20" s="283"/>
      <c r="C20" s="1"/>
      <c r="D20" s="283"/>
      <c r="E20" s="283"/>
      <c r="F20" s="1"/>
      <c r="G20" s="3"/>
      <c r="L20" s="142"/>
      <c r="M20" s="142"/>
      <c r="N20" s="142"/>
      <c r="O20" s="142"/>
      <c r="Q20" s="142"/>
      <c r="S20" s="142"/>
    </row>
    <row r="21" spans="1:22">
      <c r="A21" s="36"/>
      <c r="C21" s="21"/>
      <c r="D21" s="286" t="s">
        <v>1715</v>
      </c>
      <c r="E21" s="539"/>
      <c r="F21" s="30" t="s">
        <v>1716</v>
      </c>
      <c r="G21" s="33"/>
      <c r="M21" s="142"/>
      <c r="O21" s="142"/>
      <c r="Q21" s="142"/>
      <c r="S21" s="142"/>
    </row>
    <row r="22" spans="1:22">
      <c r="A22" s="36"/>
      <c r="C22" s="35"/>
      <c r="D22" s="35" t="s">
        <v>1717</v>
      </c>
      <c r="E22" s="286"/>
      <c r="F22" s="30" t="s">
        <v>1718</v>
      </c>
      <c r="G22" s="33"/>
      <c r="M22" s="142"/>
      <c r="O22" s="142"/>
      <c r="Q22" s="142"/>
      <c r="S22" s="142"/>
    </row>
    <row r="23" spans="1:22">
      <c r="A23" s="286" t="s">
        <v>752</v>
      </c>
      <c r="B23" s="24"/>
      <c r="C23" s="35"/>
      <c r="D23" s="35" t="s">
        <v>1719</v>
      </c>
      <c r="E23" s="286" t="s">
        <v>1720</v>
      </c>
      <c r="F23" s="30" t="s">
        <v>1721</v>
      </c>
      <c r="G23" s="33"/>
      <c r="M23" s="142"/>
      <c r="O23" s="142"/>
      <c r="Q23" s="142"/>
      <c r="S23" s="142"/>
    </row>
    <row r="24" spans="1:22">
      <c r="A24" s="286" t="s">
        <v>753</v>
      </c>
      <c r="B24" s="24" t="s">
        <v>1722</v>
      </c>
      <c r="C24" s="35" t="s">
        <v>1723</v>
      </c>
      <c r="D24" s="35" t="s">
        <v>1724</v>
      </c>
      <c r="E24" s="286" t="s">
        <v>1725</v>
      </c>
      <c r="F24" s="450"/>
      <c r="G24" s="446"/>
      <c r="L24" s="142"/>
      <c r="M24" s="142"/>
      <c r="N24" s="142"/>
      <c r="O24" s="142"/>
      <c r="Q24" s="142"/>
      <c r="S24" s="142"/>
    </row>
    <row r="25" spans="1:22">
      <c r="A25" s="36"/>
      <c r="B25" s="24" t="s">
        <v>1725</v>
      </c>
      <c r="C25" s="35" t="s">
        <v>1725</v>
      </c>
      <c r="D25" s="451" t="s">
        <v>1726</v>
      </c>
      <c r="E25" s="452" t="s">
        <v>1215</v>
      </c>
      <c r="F25" s="35" t="s">
        <v>1727</v>
      </c>
      <c r="G25" s="286" t="s">
        <v>1728</v>
      </c>
      <c r="M25" s="142"/>
      <c r="O25" s="142"/>
      <c r="Q25" s="142"/>
      <c r="S25" s="142"/>
    </row>
    <row r="26" spans="1:22">
      <c r="A26" s="36"/>
      <c r="C26" s="4"/>
      <c r="D26" s="4"/>
      <c r="E26" s="36"/>
      <c r="F26" s="4"/>
      <c r="G26" s="36"/>
      <c r="L26" s="142"/>
      <c r="M26" s="142"/>
      <c r="O26" s="142"/>
      <c r="Q26" s="142"/>
      <c r="S26" s="142"/>
    </row>
    <row r="27" spans="1:22">
      <c r="A27" s="36"/>
      <c r="B27" s="208" t="s">
        <v>739</v>
      </c>
      <c r="C27" s="451" t="s">
        <v>2508</v>
      </c>
      <c r="D27" s="451" t="s">
        <v>675</v>
      </c>
      <c r="E27" s="452" t="s">
        <v>741</v>
      </c>
      <c r="F27" s="451" t="s">
        <v>2507</v>
      </c>
      <c r="G27" s="452" t="s">
        <v>1580</v>
      </c>
    </row>
    <row r="28" spans="1:22">
      <c r="A28" s="285"/>
      <c r="B28" s="8"/>
      <c r="C28" s="7"/>
      <c r="D28" s="7"/>
      <c r="E28" s="285"/>
      <c r="F28" s="7"/>
      <c r="G28" s="285"/>
      <c r="O28" s="142"/>
      <c r="S28" s="142"/>
    </row>
    <row r="29" spans="1:22">
      <c r="A29" s="540" t="s">
        <v>676</v>
      </c>
      <c r="B29" s="15"/>
      <c r="C29" s="4"/>
      <c r="D29" s="4"/>
      <c r="E29" s="36"/>
      <c r="F29" s="4"/>
      <c r="G29" s="540"/>
      <c r="L29" s="31"/>
      <c r="M29" s="213"/>
      <c r="N29" s="31"/>
      <c r="O29" s="142"/>
      <c r="P29" s="31"/>
      <c r="Q29" s="213"/>
      <c r="R29" s="31"/>
      <c r="S29" s="142"/>
    </row>
    <row r="30" spans="1:22">
      <c r="A30" s="540" t="s">
        <v>677</v>
      </c>
      <c r="B30" s="15"/>
      <c r="C30" s="4"/>
      <c r="D30" s="35"/>
      <c r="E30" s="286"/>
      <c r="F30" s="4"/>
      <c r="G30" s="540"/>
      <c r="L30" s="142"/>
      <c r="M30" s="142"/>
      <c r="N30" s="142"/>
      <c r="O30" s="142"/>
      <c r="S30" s="142"/>
      <c r="T30" s="24"/>
    </row>
    <row r="31" spans="1:22">
      <c r="A31" s="540" t="s">
        <v>678</v>
      </c>
      <c r="B31" s="15"/>
      <c r="C31" s="4"/>
      <c r="D31" s="35"/>
      <c r="E31" s="286"/>
      <c r="F31" s="4"/>
      <c r="G31" s="540"/>
      <c r="L31" s="142"/>
      <c r="M31" s="142"/>
      <c r="N31" s="142"/>
      <c r="O31" s="142"/>
      <c r="Q31" s="142"/>
      <c r="S31" s="142"/>
      <c r="T31" s="24"/>
    </row>
    <row r="32" spans="1:22">
      <c r="A32" s="540" t="s">
        <v>679</v>
      </c>
      <c r="B32" s="15"/>
      <c r="C32" s="4"/>
      <c r="D32" s="451"/>
      <c r="E32" s="286"/>
      <c r="F32" s="4"/>
      <c r="G32" s="540"/>
      <c r="M32" s="142"/>
      <c r="N32" s="142"/>
      <c r="O32" s="142"/>
      <c r="P32" s="24"/>
      <c r="Q32" s="142"/>
      <c r="S32" s="142"/>
      <c r="T32" s="24"/>
      <c r="V32" s="24"/>
    </row>
    <row r="33" spans="1:22">
      <c r="A33" s="540" t="s">
        <v>680</v>
      </c>
      <c r="B33" s="15"/>
      <c r="C33" s="4"/>
      <c r="D33" s="35"/>
      <c r="E33" s="286"/>
      <c r="F33" s="4"/>
      <c r="G33" s="540"/>
      <c r="L33" s="222"/>
      <c r="M33" s="142"/>
      <c r="N33" s="222"/>
      <c r="O33" s="142"/>
      <c r="P33" s="222"/>
      <c r="Q33" s="142"/>
      <c r="R33" s="24"/>
      <c r="S33" s="142"/>
      <c r="T33" s="222"/>
    </row>
    <row r="34" spans="1:22">
      <c r="A34" s="540" t="s">
        <v>681</v>
      </c>
      <c r="B34" s="15"/>
      <c r="C34" s="4"/>
      <c r="D34" s="4"/>
      <c r="E34" s="36"/>
      <c r="F34" s="4"/>
      <c r="G34" s="540"/>
      <c r="L34" s="222"/>
      <c r="M34" s="142"/>
      <c r="N34" s="142"/>
      <c r="O34" s="142"/>
      <c r="P34" s="222"/>
      <c r="Q34" s="142"/>
      <c r="R34" s="222"/>
      <c r="S34" s="142"/>
      <c r="T34" s="222"/>
    </row>
    <row r="35" spans="1:22">
      <c r="A35" s="540" t="s">
        <v>682</v>
      </c>
      <c r="B35" s="15"/>
      <c r="C35" s="4"/>
      <c r="D35" s="4"/>
      <c r="E35" s="36"/>
      <c r="F35" s="4"/>
      <c r="G35" s="540"/>
      <c r="L35" s="142"/>
      <c r="M35" s="142"/>
      <c r="N35" s="142"/>
      <c r="O35" s="142"/>
      <c r="P35" s="142"/>
      <c r="Q35" s="142"/>
      <c r="R35" s="142"/>
      <c r="S35" s="142"/>
      <c r="T35" s="142"/>
    </row>
    <row r="36" spans="1:22">
      <c r="A36" s="540" t="s">
        <v>683</v>
      </c>
      <c r="B36" s="15"/>
      <c r="C36" s="4"/>
      <c r="D36" s="4"/>
      <c r="E36" s="36"/>
      <c r="F36" s="4"/>
      <c r="G36" s="540"/>
      <c r="L36" s="222"/>
      <c r="M36" s="142"/>
      <c r="N36" s="222"/>
      <c r="O36" s="142"/>
      <c r="P36" s="24"/>
      <c r="Q36" s="142"/>
      <c r="R36" s="24"/>
      <c r="S36" s="142"/>
      <c r="T36" s="24"/>
    </row>
    <row r="37" spans="1:22">
      <c r="A37" s="540" t="s">
        <v>684</v>
      </c>
      <c r="B37" s="15"/>
      <c r="C37" s="4"/>
      <c r="D37" s="4"/>
      <c r="E37" s="36"/>
      <c r="F37" s="4"/>
      <c r="G37" s="540"/>
      <c r="M37" s="142"/>
      <c r="O37" s="142"/>
      <c r="Q37" s="142"/>
      <c r="S37" s="142"/>
    </row>
    <row r="38" spans="1:22">
      <c r="A38" s="540" t="s">
        <v>685</v>
      </c>
      <c r="B38" s="15"/>
      <c r="C38" s="4"/>
      <c r="D38" s="4"/>
      <c r="E38" s="36"/>
      <c r="F38" s="4"/>
      <c r="G38" s="540"/>
      <c r="M38" s="142"/>
      <c r="O38" s="142"/>
      <c r="P38" s="142"/>
      <c r="Q38" s="142"/>
      <c r="R38" s="142"/>
      <c r="S38" s="142"/>
      <c r="T38" s="142"/>
      <c r="V38" s="15"/>
    </row>
    <row r="39" spans="1:22">
      <c r="A39" s="540" t="s">
        <v>686</v>
      </c>
      <c r="B39" s="15"/>
      <c r="C39" s="4"/>
      <c r="D39" s="4"/>
      <c r="E39" s="36"/>
      <c r="F39" s="4"/>
      <c r="G39" s="540"/>
      <c r="L39" s="223"/>
      <c r="M39" s="142"/>
      <c r="N39" s="224"/>
      <c r="O39" s="142"/>
      <c r="P39" s="225"/>
      <c r="Q39" s="142"/>
      <c r="S39" s="142"/>
      <c r="V39" s="15"/>
    </row>
    <row r="40" spans="1:22">
      <c r="A40" s="540" t="s">
        <v>687</v>
      </c>
      <c r="B40" s="15"/>
      <c r="C40" s="4"/>
      <c r="D40" s="4"/>
      <c r="E40" s="36"/>
      <c r="F40" s="4"/>
      <c r="G40" s="540"/>
      <c r="L40" s="223"/>
      <c r="M40" s="142"/>
      <c r="N40" s="224"/>
      <c r="O40" s="142"/>
      <c r="Q40" s="142"/>
      <c r="S40" s="142"/>
      <c r="V40" s="15"/>
    </row>
    <row r="41" spans="1:22">
      <c r="A41" s="540" t="s">
        <v>688</v>
      </c>
      <c r="B41" s="15"/>
      <c r="C41" s="4"/>
      <c r="D41" s="4"/>
      <c r="E41" s="36"/>
      <c r="F41" s="4"/>
      <c r="G41" s="540"/>
      <c r="L41" s="223"/>
      <c r="M41" s="142"/>
      <c r="N41" s="226"/>
      <c r="O41" s="142"/>
      <c r="P41" s="142"/>
      <c r="Q41" s="142"/>
      <c r="R41" s="142"/>
      <c r="S41" s="142"/>
      <c r="T41" s="142"/>
      <c r="V41" s="15"/>
    </row>
    <row r="42" spans="1:22">
      <c r="A42" s="540" t="s">
        <v>689</v>
      </c>
      <c r="B42" s="15"/>
      <c r="C42" s="4"/>
      <c r="D42" s="4"/>
      <c r="E42" s="36"/>
      <c r="F42" s="4"/>
      <c r="G42" s="540"/>
      <c r="L42" s="223"/>
      <c r="M42" s="142"/>
      <c r="N42" s="225"/>
      <c r="O42" s="142"/>
      <c r="Q42" s="142"/>
      <c r="S42" s="142"/>
      <c r="V42" s="15"/>
    </row>
    <row r="43" spans="1:22">
      <c r="A43" s="540" t="s">
        <v>690</v>
      </c>
      <c r="B43" s="15"/>
      <c r="C43" s="4"/>
      <c r="D43" s="4"/>
      <c r="E43" s="36"/>
      <c r="F43" s="4"/>
      <c r="G43" s="540"/>
      <c r="M43" s="142"/>
      <c r="N43" s="142"/>
      <c r="O43" s="142"/>
      <c r="Q43" s="142"/>
      <c r="S43" s="142"/>
      <c r="V43" s="15"/>
    </row>
    <row r="44" spans="1:22">
      <c r="A44" s="540" t="s">
        <v>691</v>
      </c>
      <c r="B44" s="15"/>
      <c r="C44" s="4"/>
      <c r="D44" s="4"/>
      <c r="E44" s="36"/>
      <c r="F44" s="4"/>
      <c r="G44" s="540"/>
      <c r="L44" s="142"/>
      <c r="M44" s="142"/>
      <c r="N44" s="142"/>
      <c r="O44" s="142"/>
      <c r="Q44" s="142"/>
      <c r="S44" s="142"/>
      <c r="V44" s="15"/>
    </row>
    <row r="45" spans="1:22">
      <c r="A45" s="540" t="s">
        <v>692</v>
      </c>
      <c r="B45" s="15"/>
      <c r="C45" s="4"/>
      <c r="D45" s="4"/>
      <c r="E45" s="36"/>
      <c r="F45" s="4"/>
      <c r="G45" s="540"/>
      <c r="M45" s="142"/>
      <c r="N45" s="142"/>
      <c r="O45" s="142"/>
      <c r="P45" s="142"/>
      <c r="Q45" s="142"/>
      <c r="R45" s="142"/>
      <c r="S45" s="142"/>
      <c r="T45" s="142"/>
      <c r="V45" s="15"/>
    </row>
    <row r="46" spans="1:22">
      <c r="A46" s="540" t="s">
        <v>693</v>
      </c>
      <c r="B46" s="15"/>
      <c r="C46" s="4"/>
      <c r="D46" s="4"/>
      <c r="E46" s="36"/>
      <c r="F46" s="4"/>
      <c r="G46" s="540"/>
      <c r="M46" s="142"/>
      <c r="O46" s="142"/>
      <c r="Q46" s="142"/>
      <c r="S46" s="142"/>
      <c r="V46" s="15"/>
    </row>
    <row r="47" spans="1:22">
      <c r="A47" s="540" t="s">
        <v>694</v>
      </c>
      <c r="B47" s="15"/>
      <c r="C47" s="4"/>
      <c r="D47" s="4"/>
      <c r="E47" s="36"/>
      <c r="F47" s="4"/>
      <c r="G47" s="540"/>
      <c r="M47" s="142"/>
      <c r="O47" s="142"/>
      <c r="Q47" s="142"/>
      <c r="S47" s="142"/>
      <c r="V47" s="15"/>
    </row>
    <row r="48" spans="1:22">
      <c r="A48" s="540" t="s">
        <v>695</v>
      </c>
      <c r="B48" s="15"/>
      <c r="C48" s="4"/>
      <c r="D48" s="4"/>
      <c r="E48" s="36"/>
      <c r="F48" s="4"/>
      <c r="G48" s="540"/>
      <c r="L48" s="142"/>
      <c r="M48" s="142"/>
      <c r="N48" s="142"/>
      <c r="O48" s="142"/>
      <c r="Q48" s="142"/>
      <c r="S48" s="142"/>
      <c r="V48" s="15"/>
    </row>
    <row r="49" spans="1:22">
      <c r="A49" s="540" t="s">
        <v>696</v>
      </c>
      <c r="B49" s="15"/>
      <c r="C49" s="4"/>
      <c r="D49" s="4"/>
      <c r="E49" s="36"/>
      <c r="F49" s="4"/>
      <c r="G49" s="540"/>
      <c r="M49" s="142"/>
      <c r="N49" s="142"/>
      <c r="O49" s="142"/>
      <c r="P49" s="142"/>
      <c r="Q49" s="142"/>
      <c r="R49" s="142"/>
      <c r="S49" s="142"/>
      <c r="T49" s="142"/>
      <c r="V49" s="15"/>
    </row>
    <row r="50" spans="1:22">
      <c r="A50" s="540" t="s">
        <v>697</v>
      </c>
      <c r="B50" s="15"/>
      <c r="C50" s="4"/>
      <c r="D50" s="4"/>
      <c r="E50" s="36"/>
      <c r="F50" s="4"/>
      <c r="G50" s="540"/>
      <c r="M50" s="142"/>
      <c r="O50" s="142"/>
      <c r="Q50" s="142"/>
      <c r="S50" s="142"/>
      <c r="V50" s="15"/>
    </row>
    <row r="51" spans="1:22">
      <c r="A51" s="540" t="s">
        <v>698</v>
      </c>
      <c r="B51" s="15"/>
      <c r="C51" s="4"/>
      <c r="D51" s="4"/>
      <c r="E51" s="36"/>
      <c r="F51" s="4"/>
      <c r="G51" s="540"/>
      <c r="M51" s="142"/>
      <c r="O51" s="142"/>
      <c r="Q51" s="142"/>
      <c r="S51" s="142"/>
      <c r="V51" s="15"/>
    </row>
    <row r="52" spans="1:22">
      <c r="A52" s="540" t="s">
        <v>699</v>
      </c>
      <c r="B52" s="15"/>
      <c r="C52" s="4"/>
      <c r="D52" s="4"/>
      <c r="E52" s="36"/>
      <c r="F52" s="4"/>
      <c r="G52" s="540"/>
      <c r="L52" s="142"/>
      <c r="M52" s="142"/>
      <c r="N52" s="142"/>
      <c r="O52" s="142"/>
      <c r="Q52" s="142"/>
      <c r="S52" s="142"/>
      <c r="V52" s="15"/>
    </row>
    <row r="53" spans="1:22">
      <c r="A53" s="540" t="s">
        <v>700</v>
      </c>
      <c r="B53" s="15"/>
      <c r="C53" s="4"/>
      <c r="D53" s="4"/>
      <c r="E53" s="36"/>
      <c r="F53" s="4"/>
      <c r="G53" s="540"/>
      <c r="O53" s="142"/>
      <c r="Q53" s="142"/>
      <c r="S53" s="142"/>
      <c r="V53" s="15"/>
    </row>
    <row r="54" spans="1:22">
      <c r="A54" s="540" t="s">
        <v>701</v>
      </c>
      <c r="B54" s="15"/>
      <c r="C54" s="4"/>
      <c r="D54" s="4"/>
      <c r="E54" s="36"/>
      <c r="F54" s="4"/>
      <c r="G54" s="540"/>
      <c r="O54" s="142"/>
      <c r="Q54" s="142"/>
      <c r="S54" s="142"/>
      <c r="V54" s="15"/>
    </row>
    <row r="55" spans="1:22">
      <c r="A55" s="540" t="s">
        <v>702</v>
      </c>
      <c r="B55" s="15"/>
      <c r="C55" s="4"/>
      <c r="D55" s="4"/>
      <c r="E55" s="36"/>
      <c r="F55" s="4"/>
      <c r="G55" s="540"/>
      <c r="O55" s="142"/>
      <c r="Q55" s="142"/>
      <c r="S55" s="142"/>
      <c r="V55" s="15"/>
    </row>
    <row r="56" spans="1:22">
      <c r="A56" s="540" t="s">
        <v>703</v>
      </c>
      <c r="B56" s="15"/>
      <c r="C56" s="4"/>
      <c r="D56" s="4"/>
      <c r="E56" s="36"/>
      <c r="F56" s="4"/>
      <c r="G56" s="540"/>
      <c r="O56" s="142"/>
      <c r="Q56" s="142"/>
      <c r="S56" s="142"/>
      <c r="V56" s="15"/>
    </row>
    <row r="57" spans="1:22">
      <c r="A57" s="540" t="s">
        <v>704</v>
      </c>
      <c r="B57" s="15"/>
      <c r="C57" s="4"/>
      <c r="D57" s="4"/>
      <c r="E57" s="36"/>
      <c r="F57" s="4"/>
      <c r="G57" s="540"/>
      <c r="O57" s="142"/>
      <c r="Q57" s="142"/>
      <c r="S57" s="142"/>
      <c r="V57" s="15"/>
    </row>
    <row r="58" spans="1:22">
      <c r="A58" s="540" t="s">
        <v>705</v>
      </c>
      <c r="B58" s="15"/>
      <c r="C58" s="4"/>
      <c r="D58" s="4"/>
      <c r="E58" s="36"/>
      <c r="F58" s="4"/>
      <c r="G58" s="540"/>
      <c r="O58" s="142"/>
      <c r="Q58" s="142"/>
      <c r="S58" s="142"/>
      <c r="V58" s="15"/>
    </row>
    <row r="59" spans="1:22">
      <c r="A59" s="540" t="s">
        <v>706</v>
      </c>
      <c r="B59" s="15"/>
      <c r="C59" s="4"/>
      <c r="D59" s="4"/>
      <c r="E59" s="36"/>
      <c r="F59" s="4"/>
      <c r="G59" s="540"/>
      <c r="O59" s="142"/>
      <c r="Q59" s="142"/>
      <c r="S59" s="142"/>
      <c r="V59" s="15"/>
    </row>
    <row r="60" spans="1:22">
      <c r="A60" s="540" t="s">
        <v>707</v>
      </c>
      <c r="B60" s="15"/>
      <c r="C60" s="4"/>
      <c r="D60" s="4"/>
      <c r="E60" s="36"/>
      <c r="F60" s="4"/>
      <c r="G60" s="540"/>
      <c r="O60" s="142"/>
      <c r="Q60" s="142"/>
      <c r="S60" s="142"/>
      <c r="V60" s="15"/>
    </row>
    <row r="61" spans="1:22">
      <c r="A61" s="540" t="s">
        <v>708</v>
      </c>
      <c r="B61" s="15"/>
      <c r="C61" s="4"/>
      <c r="D61" s="4"/>
      <c r="E61" s="36"/>
      <c r="F61" s="4"/>
      <c r="G61" s="540"/>
      <c r="L61" s="233"/>
      <c r="O61" s="142"/>
      <c r="Q61" s="142"/>
      <c r="S61" s="142"/>
      <c r="V61" s="15"/>
    </row>
    <row r="62" spans="1:22">
      <c r="A62" s="540" t="s">
        <v>709</v>
      </c>
      <c r="B62" s="15"/>
      <c r="C62" s="4"/>
      <c r="D62" s="4"/>
      <c r="E62" s="36"/>
      <c r="F62" s="4"/>
      <c r="G62" s="540"/>
      <c r="L62" s="233"/>
      <c r="O62" s="142"/>
      <c r="Q62" s="142"/>
      <c r="S62" s="142"/>
      <c r="V62" s="15"/>
    </row>
    <row r="63" spans="1:22">
      <c r="A63" s="540" t="s">
        <v>710</v>
      </c>
      <c r="B63" s="15"/>
      <c r="C63" s="4"/>
      <c r="D63" s="4"/>
      <c r="E63" s="36"/>
      <c r="F63" s="4"/>
      <c r="G63" s="540"/>
      <c r="L63" s="302"/>
      <c r="O63" s="142"/>
      <c r="Q63" s="142"/>
      <c r="S63" s="142"/>
      <c r="V63" s="15"/>
    </row>
    <row r="64" spans="1:22">
      <c r="A64" s="540" t="s">
        <v>711</v>
      </c>
      <c r="B64" s="15"/>
      <c r="C64" s="4"/>
      <c r="D64" s="4"/>
      <c r="E64" s="36"/>
      <c r="F64" s="4"/>
      <c r="G64" s="540"/>
      <c r="O64" s="142"/>
      <c r="Q64" s="142"/>
      <c r="S64" s="142"/>
      <c r="V64" s="15"/>
    </row>
    <row r="65" spans="1:22">
      <c r="A65" s="540">
        <v>37</v>
      </c>
      <c r="B65" s="15"/>
      <c r="C65" s="4"/>
      <c r="D65" s="4"/>
      <c r="E65" s="36"/>
      <c r="F65" s="4"/>
      <c r="G65" s="540"/>
      <c r="O65" s="142"/>
      <c r="Q65" s="142"/>
      <c r="S65" s="142"/>
      <c r="V65" s="15"/>
    </row>
    <row r="66" spans="1:22">
      <c r="A66" s="540">
        <v>38</v>
      </c>
      <c r="B66" s="15"/>
      <c r="C66" s="4"/>
      <c r="D66" s="4"/>
      <c r="E66" s="36"/>
      <c r="F66" s="4"/>
      <c r="G66" s="540"/>
      <c r="O66" s="142"/>
      <c r="Q66" s="142"/>
      <c r="S66" s="142"/>
      <c r="V66" s="15"/>
    </row>
    <row r="67" spans="1:22">
      <c r="A67" s="540">
        <v>39</v>
      </c>
      <c r="B67" s="15"/>
      <c r="C67" s="4"/>
      <c r="D67" s="4"/>
      <c r="E67" s="36"/>
      <c r="F67" s="4"/>
      <c r="G67" s="540"/>
      <c r="O67" s="142"/>
      <c r="Q67" s="142"/>
      <c r="S67" s="142"/>
      <c r="V67" s="15"/>
    </row>
    <row r="68" spans="1:22">
      <c r="A68" s="285"/>
      <c r="B68" s="8"/>
      <c r="C68" s="7"/>
      <c r="D68" s="7"/>
      <c r="E68" s="285"/>
      <c r="F68" s="7"/>
      <c r="G68" s="285"/>
      <c r="O68" s="142"/>
      <c r="Q68" s="142"/>
      <c r="S68" s="142"/>
      <c r="V68" s="15"/>
    </row>
    <row r="69" spans="1:22">
      <c r="A69" s="540">
        <v>40</v>
      </c>
      <c r="B69" s="15"/>
      <c r="C69" s="4"/>
      <c r="D69" s="456"/>
      <c r="E69" s="455"/>
      <c r="F69" s="4"/>
      <c r="G69" s="540"/>
      <c r="O69" s="142"/>
      <c r="Q69" s="142"/>
      <c r="S69" s="142"/>
      <c r="V69" s="15"/>
    </row>
    <row r="70" spans="1:22">
      <c r="A70" s="285"/>
      <c r="B70" s="8"/>
      <c r="C70" s="7"/>
      <c r="D70" s="253"/>
      <c r="E70" s="457"/>
      <c r="F70" s="7"/>
      <c r="G70" s="285"/>
      <c r="O70" s="142"/>
      <c r="Q70" s="142"/>
      <c r="S70" s="142"/>
      <c r="V70" s="15"/>
    </row>
    <row r="71" spans="1:22">
      <c r="O71" s="142"/>
      <c r="Q71" s="142"/>
      <c r="S71" s="142"/>
      <c r="V71" s="15"/>
    </row>
    <row r="72" spans="1:22">
      <c r="O72" s="142"/>
      <c r="Q72" s="142"/>
      <c r="S72" s="142"/>
      <c r="V72" s="15"/>
    </row>
    <row r="73" spans="1:22">
      <c r="D73" s="24"/>
      <c r="G73" s="15" t="s">
        <v>2358</v>
      </c>
      <c r="O73" s="142"/>
      <c r="Q73" s="142"/>
      <c r="S73" s="142"/>
      <c r="V73" s="15"/>
    </row>
    <row r="74" spans="1:22">
      <c r="F74" s="17"/>
      <c r="O74" s="142"/>
      <c r="Q74" s="142"/>
      <c r="S74" s="142"/>
      <c r="V74" s="15"/>
    </row>
    <row r="75" spans="1:22">
      <c r="O75" s="142"/>
      <c r="Q75" s="142"/>
      <c r="S75" s="142"/>
      <c r="V75" s="15"/>
    </row>
    <row r="76" spans="1:22">
      <c r="O76" s="142"/>
      <c r="Q76" s="142"/>
      <c r="S76" s="142"/>
      <c r="V76" s="15"/>
    </row>
    <row r="77" spans="1:22">
      <c r="J77" s="150"/>
      <c r="K77" s="150"/>
      <c r="L77" s="150"/>
      <c r="M77" s="150"/>
      <c r="O77" s="142"/>
      <c r="Q77" s="142"/>
      <c r="S77" s="142"/>
    </row>
    <row r="78" spans="1:22">
      <c r="J78" s="150"/>
      <c r="K78" s="150"/>
      <c r="L78" s="150"/>
      <c r="M78" s="150"/>
      <c r="N78" s="142"/>
      <c r="O78" s="142"/>
      <c r="Q78" s="142"/>
      <c r="S78" s="135"/>
      <c r="T78" s="135"/>
      <c r="V78" s="15"/>
    </row>
    <row r="79" spans="1:22">
      <c r="J79" s="150"/>
      <c r="K79" s="150"/>
      <c r="L79" s="150"/>
      <c r="M79" s="150"/>
      <c r="O79" s="142"/>
      <c r="Q79" s="142"/>
      <c r="S79" s="135"/>
      <c r="T79" s="135"/>
    </row>
    <row r="80" spans="1:22">
      <c r="J80" s="150"/>
      <c r="K80" s="150"/>
      <c r="L80" s="150"/>
      <c r="M80" s="150"/>
    </row>
    <row r="81" spans="14:16">
      <c r="P81" s="24"/>
    </row>
    <row r="88" spans="14:16">
      <c r="N88" s="142"/>
    </row>
    <row r="166" spans="9:9">
      <c r="I166" t="s">
        <v>492</v>
      </c>
    </row>
  </sheetData>
  <customSheetViews>
    <customSheetView guid="{3336704C-C86D-41A0-9B04-03A25221C3F1}" scale="87" colorId="22" showPageBreaks="1" fitToPage="1" printArea="1" showRuler="0">
      <selection activeCell="F7" sqref="F7"/>
      <pageMargins left="1.5" right="0.5" top="0.5" bottom="0.55000000000000004" header="0.5" footer="0.5"/>
      <pageSetup scale="60" orientation="portrait" r:id="rId1"/>
      <headerFooter alignWithMargins="0"/>
    </customSheetView>
    <customSheetView guid="{186A0260-DB8C-42F6-ADCE-9C35D9933D5B}" scale="87" colorId="22" fitToPage="1" showRuler="0">
      <selection activeCell="F7" sqref="F7"/>
      <pageMargins left="1.5" right="0.5" top="0.5" bottom="0.55000000000000004" header="0.5" footer="0.5"/>
      <pageSetup scale="60" orientation="portrait" r:id="rId2"/>
      <headerFooter alignWithMargins="0"/>
    </customSheetView>
    <customSheetView guid="{0F9397AA-B4ED-47EF-BC79-BFEC0D3E0701}" scale="87" colorId="22" showPageBreaks="1" fitToPage="1" printArea="1" showRuler="0">
      <selection activeCell="F7" sqref="F7"/>
      <pageMargins left="1.5" right="0.5" top="0.5" bottom="0.55000000000000004" header="0.5" footer="0.5"/>
      <pageSetup scale="60" orientation="portrait" r:id="rId3"/>
      <headerFooter alignWithMargins="0"/>
    </customSheetView>
    <customSheetView guid="{CCA0C3E2-B2E2-4226-9654-0AB73CE002E7}" scale="87" colorId="22" showPageBreaks="1" fitToPage="1" printArea="1" showRuler="0">
      <pageMargins left="1.5" right="0.5" top="0.5" bottom="0.55000000000000004" header="0.5" footer="0.5"/>
      <pageSetup scale="60" orientation="portrait" r:id="rId4"/>
      <headerFooter alignWithMargins="0"/>
    </customSheetView>
    <customSheetView guid="{56D44596-4A75-4B45-B852-2389F2F06E07}" scale="87" colorId="22" fitToPage="1" showRuler="0">
      <pageMargins left="1.5" right="0.5" top="0.5" bottom="0.55000000000000004" header="0.5" footer="0.5"/>
      <pageSetup scale="60" orientation="portrait" r:id="rId5"/>
      <headerFooter alignWithMargins="0"/>
    </customSheetView>
    <customSheetView guid="{D5B5BADA-8EBF-4C10-97E9-D8DAB5586B34}" scale="87" colorId="22" showPageBreaks="1" fitToPage="1" printArea="1" showRuler="0" topLeftCell="A40">
      <selection activeCell="F13" sqref="F13"/>
      <pageMargins left="1.5" right="0.5" top="0.5" bottom="0.55000000000000004" header="0.5" footer="0.5"/>
      <pageSetup scale="60" orientation="portrait" r:id="rId6"/>
      <headerFooter alignWithMargins="0"/>
    </customSheetView>
  </customSheetViews>
  <phoneticPr fontId="0" type="noConversion"/>
  <pageMargins left="1.5" right="0.5" top="0.5" bottom="0.55000000000000004" header="0.5" footer="0.5"/>
  <pageSetup scale="60" orientation="portrait" r:id="rId7"/>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ransitionEvaluation="1" transitionEntry="1">
    <pageSetUpPr fitToPage="1"/>
  </sheetPr>
  <dimension ref="B2:N150"/>
  <sheetViews>
    <sheetView defaultGridColor="0" colorId="22" zoomScale="87" workbookViewId="0">
      <selection activeCell="I4" sqref="I4"/>
    </sheetView>
  </sheetViews>
  <sheetFormatPr defaultColWidth="9.77734375" defaultRowHeight="15"/>
  <cols>
    <col min="1" max="1" width="1.44140625" style="541" customWidth="1"/>
    <col min="2" max="2" width="1.5546875" style="541" customWidth="1"/>
    <col min="3" max="3" width="6.33203125" style="541" customWidth="1"/>
    <col min="4" max="4" width="32.5546875" style="541" customWidth="1"/>
    <col min="5" max="5" width="2.77734375" style="541" customWidth="1"/>
    <col min="6" max="6" width="3.77734375" style="541" customWidth="1"/>
    <col min="7" max="7" width="6.44140625" style="541" customWidth="1"/>
    <col min="8" max="8" width="17.44140625" style="541" customWidth="1"/>
    <col min="9" max="9" width="17.5546875" style="541" customWidth="1"/>
    <col min="10" max="10" width="21.5546875" style="541" bestFit="1" customWidth="1"/>
    <col min="11" max="11" width="1.77734375" style="541" customWidth="1"/>
    <col min="12" max="16384" width="9.77734375" style="541"/>
  </cols>
  <sheetData>
    <row r="2" spans="2:11">
      <c r="B2" s="542"/>
      <c r="C2" s="542"/>
      <c r="D2" s="542"/>
      <c r="E2" s="542"/>
      <c r="F2" s="542"/>
      <c r="G2" s="542"/>
      <c r="H2" s="542"/>
      <c r="I2" s="542"/>
      <c r="J2" s="542"/>
    </row>
    <row r="3" spans="2:11" ht="19.899999999999999" customHeight="1">
      <c r="B3" s="543"/>
      <c r="C3" s="544" t="s">
        <v>494</v>
      </c>
      <c r="D3" s="544"/>
      <c r="E3" s="543" t="s">
        <v>495</v>
      </c>
      <c r="F3" s="544"/>
      <c r="G3" s="544"/>
      <c r="H3" s="544"/>
      <c r="I3" s="545" t="s">
        <v>496</v>
      </c>
      <c r="J3" s="546" t="s">
        <v>497</v>
      </c>
      <c r="K3" s="547"/>
    </row>
    <row r="4" spans="2:11">
      <c r="B4" s="547"/>
      <c r="C4" t="str">
        <f>'pg. 1'!$D$10</f>
        <v>[Utility Name]</v>
      </c>
      <c r="E4" s="547" t="s">
        <v>2204</v>
      </c>
      <c r="F4" s="548"/>
      <c r="G4" s="541" t="s">
        <v>2205</v>
      </c>
      <c r="I4" s="933" t="str">
        <f>'pg. 1'!$O$31</f>
        <v>03/30/2025</v>
      </c>
      <c r="K4" s="547"/>
    </row>
    <row r="5" spans="2:11">
      <c r="B5" s="550"/>
      <c r="C5" s="542"/>
      <c r="D5" s="542"/>
      <c r="E5" s="550" t="s">
        <v>2206</v>
      </c>
      <c r="F5" s="542"/>
      <c r="G5" s="542" t="s">
        <v>2207</v>
      </c>
      <c r="H5" s="542"/>
      <c r="I5" s="551"/>
      <c r="J5" s="18" t="str">
        <f>'pg. 1'!$M$10</f>
        <v xml:space="preserve">   December 31, 2024</v>
      </c>
      <c r="K5" s="547"/>
    </row>
    <row r="6" spans="2:11">
      <c r="B6" s="547"/>
      <c r="K6" s="547"/>
    </row>
    <row r="7" spans="2:11">
      <c r="B7" s="547"/>
      <c r="C7" s="552" t="s">
        <v>1729</v>
      </c>
      <c r="D7" s="552"/>
      <c r="E7" s="552"/>
      <c r="F7" s="552"/>
      <c r="G7" s="552"/>
      <c r="H7" s="552"/>
      <c r="I7" s="552"/>
      <c r="J7" s="552"/>
      <c r="K7" s="547"/>
    </row>
    <row r="8" spans="2:11">
      <c r="B8" s="550"/>
      <c r="C8" s="542"/>
      <c r="D8" s="542"/>
      <c r="E8" s="542"/>
      <c r="F8" s="542"/>
      <c r="G8" s="542"/>
      <c r="H8" s="542"/>
      <c r="I8" s="542"/>
      <c r="J8" s="542"/>
      <c r="K8" s="547"/>
    </row>
    <row r="9" spans="2:11">
      <c r="B9" s="553" t="s">
        <v>1730</v>
      </c>
      <c r="H9" s="541" t="s">
        <v>1731</v>
      </c>
      <c r="K9" s="547"/>
    </row>
    <row r="10" spans="2:11">
      <c r="B10" s="547"/>
      <c r="C10" s="554">
        <v>800</v>
      </c>
      <c r="D10" s="541" t="s">
        <v>2437</v>
      </c>
      <c r="H10" s="541" t="s">
        <v>1732</v>
      </c>
      <c r="K10" s="547"/>
    </row>
    <row r="11" spans="2:11">
      <c r="B11" s="547"/>
      <c r="C11" s="555">
        <v>800.1</v>
      </c>
      <c r="D11" s="541" t="s">
        <v>1733</v>
      </c>
      <c r="H11" s="556" t="s">
        <v>1734</v>
      </c>
      <c r="K11" s="547"/>
    </row>
    <row r="12" spans="2:11">
      <c r="B12" s="547"/>
      <c r="D12" s="556" t="s">
        <v>1735</v>
      </c>
      <c r="G12" s="557"/>
      <c r="H12" s="541" t="s">
        <v>1736</v>
      </c>
      <c r="K12" s="547"/>
    </row>
    <row r="13" spans="2:11" ht="16.899999999999999" customHeight="1">
      <c r="B13" s="547"/>
      <c r="C13" s="558">
        <v>801</v>
      </c>
      <c r="D13" s="541" t="s">
        <v>2441</v>
      </c>
      <c r="H13" s="541" t="s">
        <v>1737</v>
      </c>
      <c r="K13" s="547"/>
    </row>
    <row r="14" spans="2:11">
      <c r="B14" s="547"/>
      <c r="C14" s="558">
        <v>802</v>
      </c>
      <c r="D14" s="541" t="s">
        <v>1738</v>
      </c>
      <c r="H14" s="541" t="s">
        <v>1739</v>
      </c>
      <c r="K14" s="547"/>
    </row>
    <row r="15" spans="2:11" ht="18.95" customHeight="1">
      <c r="B15" s="547"/>
      <c r="C15" s="558">
        <v>803</v>
      </c>
      <c r="D15" s="541" t="s">
        <v>2445</v>
      </c>
      <c r="H15" s="541" t="s">
        <v>1740</v>
      </c>
      <c r="K15" s="547"/>
    </row>
    <row r="16" spans="2:11">
      <c r="B16" s="547"/>
      <c r="C16" s="558">
        <v>804</v>
      </c>
      <c r="D16" s="541" t="s">
        <v>2447</v>
      </c>
      <c r="G16" s="557"/>
      <c r="H16" s="541" t="s">
        <v>1741</v>
      </c>
      <c r="J16" s="559"/>
      <c r="K16" s="547"/>
    </row>
    <row r="17" spans="2:11">
      <c r="B17" s="547"/>
      <c r="C17" s="560">
        <v>804.1</v>
      </c>
      <c r="D17" s="541" t="s">
        <v>2449</v>
      </c>
      <c r="H17" s="556" t="s">
        <v>1742</v>
      </c>
      <c r="J17" s="559"/>
      <c r="K17" s="547"/>
    </row>
    <row r="18" spans="2:11">
      <c r="B18" s="547"/>
      <c r="C18" s="558">
        <v>805</v>
      </c>
      <c r="D18" s="541" t="s">
        <v>2451</v>
      </c>
      <c r="H18" s="541" t="s">
        <v>1743</v>
      </c>
      <c r="J18" s="559"/>
      <c r="K18" s="547"/>
    </row>
    <row r="19" spans="2:11">
      <c r="B19" s="547"/>
      <c r="C19" s="560">
        <v>805.1</v>
      </c>
      <c r="D19" s="541" t="s">
        <v>1744</v>
      </c>
      <c r="H19" s="556" t="s">
        <v>1745</v>
      </c>
      <c r="J19" s="559"/>
      <c r="K19" s="547"/>
    </row>
    <row r="20" spans="2:11">
      <c r="B20" s="550"/>
      <c r="C20" s="542"/>
      <c r="D20" s="542"/>
      <c r="E20" s="542"/>
      <c r="F20" s="542"/>
      <c r="G20" s="542"/>
      <c r="H20" s="542"/>
      <c r="I20" s="542"/>
      <c r="J20" s="542"/>
      <c r="K20" s="547"/>
    </row>
    <row r="21" spans="2:11">
      <c r="B21" s="547"/>
      <c r="C21" s="561"/>
      <c r="H21" s="545"/>
      <c r="I21" s="547"/>
      <c r="J21" s="545"/>
      <c r="K21" s="547"/>
    </row>
    <row r="22" spans="2:11">
      <c r="B22" s="547"/>
      <c r="C22" s="561" t="s">
        <v>752</v>
      </c>
      <c r="H22" s="549" t="s">
        <v>1746</v>
      </c>
      <c r="I22" s="562" t="s">
        <v>1747</v>
      </c>
      <c r="J22" s="563" t="s">
        <v>1748</v>
      </c>
      <c r="K22" s="547"/>
    </row>
    <row r="23" spans="2:11">
      <c r="B23" s="547"/>
      <c r="C23" s="561" t="s">
        <v>753</v>
      </c>
      <c r="D23" s="552" t="s">
        <v>1749</v>
      </c>
      <c r="E23" s="552"/>
      <c r="F23" s="552"/>
      <c r="G23" s="552"/>
      <c r="H23" s="564" t="s">
        <v>1750</v>
      </c>
      <c r="I23" s="565" t="s">
        <v>1215</v>
      </c>
      <c r="J23" s="566" t="s">
        <v>1751</v>
      </c>
      <c r="K23" s="547"/>
    </row>
    <row r="24" spans="2:11">
      <c r="B24" s="547"/>
      <c r="C24" s="561"/>
      <c r="H24" s="549"/>
      <c r="J24" s="563"/>
      <c r="K24" s="547"/>
    </row>
    <row r="25" spans="2:11">
      <c r="B25" s="550"/>
      <c r="C25" s="567"/>
      <c r="D25" s="568" t="s">
        <v>739</v>
      </c>
      <c r="E25" s="569"/>
      <c r="F25" s="569"/>
      <c r="G25" s="569"/>
      <c r="H25" s="570" t="s">
        <v>2508</v>
      </c>
      <c r="I25" s="571" t="s">
        <v>675</v>
      </c>
      <c r="J25" s="572" t="s">
        <v>741</v>
      </c>
      <c r="K25" s="547"/>
    </row>
    <row r="26" spans="2:11">
      <c r="B26" s="547"/>
      <c r="C26" s="561"/>
      <c r="D26" s="548"/>
      <c r="H26" s="549"/>
      <c r="I26" s="547"/>
      <c r="J26" s="545"/>
      <c r="K26" s="547"/>
    </row>
    <row r="27" spans="2:11">
      <c r="B27" s="547"/>
      <c r="C27" s="573">
        <v>1</v>
      </c>
      <c r="D27" s="556" t="s">
        <v>1752</v>
      </c>
      <c r="H27" s="549"/>
      <c r="I27" s="574"/>
      <c r="J27" s="575"/>
      <c r="K27" s="547"/>
    </row>
    <row r="28" spans="2:11">
      <c r="B28" s="547"/>
      <c r="C28" s="573"/>
      <c r="H28" s="549"/>
      <c r="I28" s="576"/>
      <c r="J28" s="577"/>
      <c r="K28" s="547"/>
    </row>
    <row r="29" spans="2:11">
      <c r="B29" s="547"/>
      <c r="C29" s="573">
        <v>2</v>
      </c>
      <c r="D29" s="556" t="s">
        <v>1753</v>
      </c>
      <c r="H29" s="549"/>
      <c r="I29" s="578"/>
      <c r="J29" s="579"/>
      <c r="K29" s="547"/>
    </row>
    <row r="30" spans="2:11">
      <c r="B30" s="547"/>
      <c r="C30" s="573"/>
      <c r="D30" s="556" t="s">
        <v>1735</v>
      </c>
      <c r="H30" s="549"/>
      <c r="I30" s="578"/>
      <c r="J30" s="579"/>
      <c r="K30" s="547"/>
    </row>
    <row r="31" spans="2:11">
      <c r="B31" s="547"/>
      <c r="C31" s="573"/>
      <c r="D31" s="556"/>
      <c r="H31" s="549"/>
      <c r="I31" s="578"/>
      <c r="J31" s="579"/>
      <c r="K31" s="547"/>
    </row>
    <row r="32" spans="2:11">
      <c r="B32" s="547"/>
      <c r="C32" s="573">
        <v>3</v>
      </c>
      <c r="D32" s="556" t="s">
        <v>1754</v>
      </c>
      <c r="H32" s="549"/>
      <c r="I32" s="578"/>
      <c r="J32" s="579"/>
      <c r="K32" s="547"/>
    </row>
    <row r="33" spans="2:11">
      <c r="B33" s="547"/>
      <c r="C33" s="573"/>
      <c r="H33" s="549"/>
      <c r="I33" s="578"/>
      <c r="J33" s="579"/>
      <c r="K33" s="547"/>
    </row>
    <row r="34" spans="2:11">
      <c r="B34" s="547"/>
      <c r="C34" s="573">
        <v>4</v>
      </c>
      <c r="D34" s="556" t="s">
        <v>1755</v>
      </c>
      <c r="H34" s="549"/>
      <c r="I34" s="576"/>
      <c r="J34" s="577"/>
      <c r="K34" s="547"/>
    </row>
    <row r="35" spans="2:11">
      <c r="B35" s="547"/>
      <c r="C35" s="573"/>
      <c r="H35" s="549"/>
      <c r="I35" s="578"/>
      <c r="J35" s="579"/>
      <c r="K35" s="547"/>
    </row>
    <row r="36" spans="2:11">
      <c r="B36" s="547"/>
      <c r="C36" s="573">
        <v>5</v>
      </c>
      <c r="D36" s="556" t="s">
        <v>1756</v>
      </c>
      <c r="H36" s="549"/>
      <c r="I36" s="576"/>
      <c r="J36" s="577"/>
      <c r="K36" s="547"/>
    </row>
    <row r="37" spans="2:11">
      <c r="B37" s="547"/>
      <c r="C37" s="573"/>
      <c r="H37" s="549"/>
      <c r="I37" s="576"/>
      <c r="J37" s="577"/>
      <c r="K37" s="547"/>
    </row>
    <row r="38" spans="2:11">
      <c r="B38" s="547"/>
      <c r="C38" s="573">
        <v>6</v>
      </c>
      <c r="D38" s="556" t="s">
        <v>1757</v>
      </c>
      <c r="H38" s="549"/>
      <c r="I38" s="576"/>
      <c r="J38" s="577"/>
      <c r="K38" s="547"/>
    </row>
    <row r="39" spans="2:11">
      <c r="B39" s="547"/>
      <c r="C39" s="573"/>
      <c r="H39" s="549"/>
      <c r="I39" s="576"/>
      <c r="J39" s="577"/>
      <c r="K39" s="547"/>
    </row>
    <row r="40" spans="2:11">
      <c r="B40" s="547"/>
      <c r="C40" s="573">
        <v>7</v>
      </c>
      <c r="D40" s="556" t="s">
        <v>1758</v>
      </c>
      <c r="H40" s="549"/>
      <c r="I40" s="576"/>
      <c r="J40" s="577"/>
      <c r="K40" s="547"/>
    </row>
    <row r="41" spans="2:11">
      <c r="B41" s="547"/>
      <c r="C41" s="573"/>
      <c r="H41" s="549"/>
      <c r="I41" s="578"/>
      <c r="J41" s="579"/>
      <c r="K41" s="547"/>
    </row>
    <row r="42" spans="2:11">
      <c r="B42" s="547"/>
      <c r="C42" s="573">
        <v>8</v>
      </c>
      <c r="D42" s="556" t="s">
        <v>1759</v>
      </c>
      <c r="H42" s="549"/>
      <c r="I42" s="578"/>
      <c r="J42" s="579"/>
      <c r="K42" s="547"/>
    </row>
    <row r="43" spans="2:11">
      <c r="B43" s="547"/>
      <c r="C43" s="573"/>
      <c r="H43" s="549"/>
      <c r="I43" s="578"/>
      <c r="J43" s="579"/>
      <c r="K43" s="547"/>
    </row>
    <row r="44" spans="2:11">
      <c r="B44" s="547"/>
      <c r="C44" s="573">
        <v>9</v>
      </c>
      <c r="D44" s="556" t="s">
        <v>1760</v>
      </c>
      <c r="H44" s="580"/>
      <c r="I44" s="581"/>
      <c r="J44" s="582"/>
      <c r="K44" s="547"/>
    </row>
    <row r="45" spans="2:11">
      <c r="B45" s="547"/>
      <c r="C45" s="573"/>
      <c r="H45" s="549"/>
      <c r="I45" s="578"/>
      <c r="J45" s="583"/>
      <c r="K45" s="547"/>
    </row>
    <row r="46" spans="2:11">
      <c r="B46" s="547"/>
      <c r="C46" s="573">
        <v>10</v>
      </c>
      <c r="D46" s="541" t="s">
        <v>1761</v>
      </c>
      <c r="H46" s="577">
        <f>SUM(H27:H44)</f>
        <v>0</v>
      </c>
      <c r="I46" s="577">
        <f>SUM(I27:I44)</f>
        <v>0</v>
      </c>
      <c r="J46" s="584"/>
      <c r="K46" s="547"/>
    </row>
    <row r="47" spans="2:11">
      <c r="B47" s="550"/>
      <c r="C47" s="585"/>
      <c r="D47" s="542"/>
      <c r="E47" s="542"/>
      <c r="F47" s="542"/>
      <c r="G47" s="542"/>
      <c r="H47" s="580"/>
      <c r="I47" s="581"/>
      <c r="J47" s="586"/>
      <c r="K47" s="547"/>
    </row>
    <row r="48" spans="2:11">
      <c r="B48" s="547"/>
      <c r="C48" s="558"/>
      <c r="D48" s="544"/>
      <c r="E48" s="544"/>
      <c r="F48" s="544"/>
      <c r="G48" s="544"/>
      <c r="H48" s="544"/>
      <c r="I48" s="587"/>
      <c r="J48" s="588"/>
      <c r="K48" s="547"/>
    </row>
    <row r="49" spans="2:11">
      <c r="B49" s="589" t="s">
        <v>1762</v>
      </c>
      <c r="C49" s="590"/>
      <c r="D49" s="552"/>
      <c r="E49" s="552"/>
      <c r="F49" s="552"/>
      <c r="G49" s="552"/>
      <c r="H49" s="552"/>
      <c r="I49" s="590"/>
      <c r="J49" s="591"/>
      <c r="K49" s="547"/>
    </row>
    <row r="50" spans="2:11">
      <c r="B50" s="547"/>
      <c r="C50" s="558"/>
      <c r="I50" s="592"/>
      <c r="J50" s="593"/>
      <c r="K50" s="547"/>
    </row>
    <row r="51" spans="2:11">
      <c r="B51" s="547"/>
      <c r="C51" s="558"/>
      <c r="I51" s="559"/>
      <c r="J51" s="594"/>
      <c r="K51" s="547"/>
    </row>
    <row r="52" spans="2:11">
      <c r="B52" s="547"/>
      <c r="C52" s="558"/>
      <c r="I52" s="592"/>
      <c r="J52" s="595"/>
      <c r="K52" s="547"/>
    </row>
    <row r="53" spans="2:11">
      <c r="B53" s="547"/>
      <c r="C53" s="558"/>
      <c r="I53" s="592"/>
      <c r="J53" s="595"/>
      <c r="K53" s="547"/>
    </row>
    <row r="54" spans="2:11">
      <c r="B54" s="547"/>
      <c r="C54" s="558"/>
      <c r="I54" s="559"/>
      <c r="J54" s="595"/>
      <c r="K54" s="547"/>
    </row>
    <row r="55" spans="2:11">
      <c r="B55" s="547"/>
      <c r="C55" s="558"/>
      <c r="I55" s="559"/>
      <c r="J55" s="595"/>
      <c r="K55" s="547"/>
    </row>
    <row r="56" spans="2:11">
      <c r="B56" s="547"/>
      <c r="C56" s="558"/>
      <c r="I56" s="559"/>
      <c r="J56" s="595"/>
      <c r="K56" s="547"/>
    </row>
    <row r="57" spans="2:11">
      <c r="B57" s="547"/>
      <c r="C57" s="558"/>
      <c r="I57" s="559"/>
      <c r="J57" s="595"/>
      <c r="K57" s="547"/>
    </row>
    <row r="58" spans="2:11">
      <c r="B58" s="547"/>
      <c r="C58" s="558"/>
      <c r="I58" s="592"/>
      <c r="J58" s="595"/>
      <c r="K58" s="547"/>
    </row>
    <row r="59" spans="2:11">
      <c r="B59" s="547"/>
      <c r="C59" s="548"/>
      <c r="I59" s="559"/>
      <c r="J59" s="559"/>
      <c r="K59" s="547"/>
    </row>
    <row r="60" spans="2:11">
      <c r="B60" s="547"/>
      <c r="C60" s="548"/>
      <c r="I60" s="559"/>
      <c r="J60" s="559"/>
      <c r="K60" s="547"/>
    </row>
    <row r="61" spans="2:11">
      <c r="B61" s="547"/>
      <c r="C61" s="548"/>
      <c r="I61" s="559"/>
      <c r="J61" s="559"/>
      <c r="K61" s="547"/>
    </row>
    <row r="62" spans="2:11">
      <c r="B62" s="547"/>
      <c r="C62" s="548"/>
      <c r="I62" s="559"/>
      <c r="J62" s="559"/>
      <c r="K62" s="547"/>
    </row>
    <row r="63" spans="2:11">
      <c r="B63" s="547"/>
      <c r="C63" s="548"/>
      <c r="I63" s="559"/>
      <c r="J63" s="559"/>
      <c r="K63" s="547"/>
    </row>
    <row r="64" spans="2:11">
      <c r="B64" s="547"/>
      <c r="C64" s="548"/>
      <c r="I64" s="559"/>
      <c r="J64" s="559"/>
      <c r="K64" s="547"/>
    </row>
    <row r="65" spans="2:11">
      <c r="B65" s="547"/>
      <c r="C65" s="548"/>
      <c r="I65" s="559"/>
      <c r="J65" s="559"/>
      <c r="K65" s="547"/>
    </row>
    <row r="66" spans="2:11">
      <c r="B66" s="547"/>
      <c r="C66" s="548"/>
      <c r="I66" s="559"/>
      <c r="J66" s="559"/>
      <c r="K66" s="547"/>
    </row>
    <row r="67" spans="2:11">
      <c r="B67" s="547"/>
      <c r="C67" s="548"/>
      <c r="K67" s="547"/>
    </row>
    <row r="68" spans="2:11">
      <c r="B68" s="547"/>
      <c r="C68" s="548"/>
      <c r="K68" s="547"/>
    </row>
    <row r="69" spans="2:11">
      <c r="B69" s="550"/>
      <c r="C69" s="596"/>
      <c r="D69" s="542"/>
      <c r="E69" s="542"/>
      <c r="F69" s="542"/>
      <c r="G69" s="542"/>
      <c r="H69" s="542"/>
      <c r="I69" s="542"/>
      <c r="J69" s="542"/>
      <c r="K69" s="547"/>
    </row>
    <row r="71" spans="2:11">
      <c r="J71" s="557" t="s">
        <v>2359</v>
      </c>
    </row>
    <row r="72" spans="2:11">
      <c r="J72" s="556"/>
    </row>
    <row r="75" spans="2:11" ht="15.75">
      <c r="D75" s="597"/>
      <c r="E75" s="597"/>
      <c r="F75" s="597"/>
      <c r="G75" s="598"/>
    </row>
    <row r="150" spans="12:14">
      <c r="L150" s="541" t="s">
        <v>492</v>
      </c>
      <c r="M150" s="541" t="s">
        <v>492</v>
      </c>
      <c r="N150" s="541" t="s">
        <v>492</v>
      </c>
    </row>
  </sheetData>
  <customSheetViews>
    <customSheetView guid="{3336704C-C86D-41A0-9B04-03A25221C3F1}" scale="87" colorId="22" showPageBreaks="1" fitToPage="1" printArea="1" showRuler="0">
      <selection activeCell="J6" sqref="J6"/>
      <pageMargins left="0.5" right="0.5" top="0.5" bottom="0.55000000000000004" header="0.5" footer="0.5"/>
      <pageSetup scale="67" orientation="portrait" r:id="rId1"/>
      <headerFooter alignWithMargins="0"/>
    </customSheetView>
    <customSheetView guid="{186A0260-DB8C-42F6-ADCE-9C35D9933D5B}" scale="87" colorId="22" fitToPage="1" showRuler="0">
      <selection activeCell="J5" sqref="J5"/>
      <pageMargins left="0.5" right="0.5" top="0.5" bottom="0.55000000000000004" header="0.5" footer="0.5"/>
      <pageSetup scale="67" orientation="portrait" r:id="rId2"/>
      <headerFooter alignWithMargins="0"/>
    </customSheetView>
    <customSheetView guid="{0F9397AA-B4ED-47EF-BC79-BFEC0D3E0701}" scale="87" colorId="22" showPageBreaks="1" fitToPage="1" printArea="1" showRuler="0">
      <pageMargins left="0.5" right="0.5" top="0.5" bottom="0.55000000000000004" header="0.5" footer="0.5"/>
      <pageSetup scale="67" orientation="portrait" r:id="rId3"/>
      <headerFooter alignWithMargins="0"/>
    </customSheetView>
    <customSheetView guid="{CCA0C3E2-B2E2-4226-9654-0AB73CE002E7}" scale="87" colorId="22" showPageBreaks="1" fitToPage="1" printArea="1" showRuler="0" topLeftCell="E60">
      <selection activeCell="J73" sqref="J73"/>
      <pageMargins left="0.5" right="0.5" top="0.5" bottom="0.55000000000000004" header="0.5" footer="0.5"/>
      <pageSetup scale="67" orientation="portrait" r:id="rId4"/>
      <headerFooter alignWithMargins="0"/>
    </customSheetView>
    <customSheetView guid="{56D44596-4A75-4B45-B852-2389F2F06E07}" scale="87" colorId="22" fitToPage="1" showRuler="0" topLeftCell="E60">
      <selection activeCell="J73" sqref="J73"/>
      <pageMargins left="0.5" right="0.5" top="0.5" bottom="0.55000000000000004" header="0.5" footer="0.5"/>
      <pageSetup scale="67" orientation="portrait" r:id="rId5"/>
      <headerFooter alignWithMargins="0"/>
    </customSheetView>
    <customSheetView guid="{D5B5BADA-8EBF-4C10-97E9-D8DAB5586B34}" scale="87" colorId="22" showPageBreaks="1" fitToPage="1" printArea="1" showRuler="0">
      <selection activeCell="J6" sqref="J6"/>
      <pageMargins left="0.5" right="0.5" top="0.5" bottom="0.55000000000000004" header="0.5" footer="0.5"/>
      <pageSetup scale="67" orientation="portrait" r:id="rId6"/>
      <headerFooter alignWithMargins="0"/>
    </customSheetView>
  </customSheetViews>
  <phoneticPr fontId="0" type="noConversion"/>
  <pageMargins left="0.5" right="0.5" top="0.5" bottom="0.55000000000000004" header="0.5" footer="0.5"/>
  <pageSetup scale="67" orientation="portrait" r:id="rId7"/>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ransitionEvaluation="1" transitionEntry="1"/>
  <dimension ref="A3:AE169"/>
  <sheetViews>
    <sheetView defaultGridColor="0" colorId="22" zoomScale="87" workbookViewId="0">
      <selection activeCell="L6" sqref="L6"/>
    </sheetView>
  </sheetViews>
  <sheetFormatPr defaultColWidth="9.77734375" defaultRowHeight="15"/>
  <cols>
    <col min="1" max="1" width="1.77734375" customWidth="1"/>
    <col min="2" max="2" width="16.21875" customWidth="1"/>
    <col min="3" max="3" width="1.77734375" customWidth="1"/>
    <col min="6" max="6" width="13.77734375" customWidth="1"/>
    <col min="7" max="7" width="0.7773437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8"/>
      <c r="B3" s="8"/>
      <c r="C3" s="8"/>
      <c r="D3" s="8"/>
      <c r="E3" s="8"/>
      <c r="F3" s="8"/>
      <c r="G3" s="8"/>
      <c r="H3" s="8"/>
      <c r="I3" s="8"/>
      <c r="J3" s="8"/>
      <c r="K3" s="8"/>
      <c r="L3" s="8"/>
      <c r="M3" s="8"/>
      <c r="N3" s="8"/>
      <c r="O3" s="8"/>
      <c r="P3" s="8"/>
    </row>
    <row r="4" spans="1:27">
      <c r="A4" s="1"/>
      <c r="B4" s="2" t="s">
        <v>494</v>
      </c>
      <c r="C4" s="2"/>
      <c r="D4" s="2"/>
      <c r="E4" s="2"/>
      <c r="F4" s="3"/>
      <c r="G4" s="1"/>
      <c r="H4" s="2" t="s">
        <v>495</v>
      </c>
      <c r="I4" s="2"/>
      <c r="J4" s="3"/>
      <c r="K4" s="1"/>
      <c r="L4" s="2" t="s">
        <v>496</v>
      </c>
      <c r="M4" s="2"/>
      <c r="N4" s="3"/>
      <c r="O4" s="1"/>
      <c r="P4" s="3" t="s">
        <v>497</v>
      </c>
    </row>
    <row r="5" spans="1:27">
      <c r="A5" s="4"/>
      <c r="F5" s="6"/>
      <c r="G5" s="4"/>
      <c r="H5" s="17" t="s">
        <v>498</v>
      </c>
      <c r="J5" s="6"/>
      <c r="K5" s="4"/>
      <c r="L5" t="s">
        <v>499</v>
      </c>
      <c r="N5" s="6"/>
      <c r="O5" s="4"/>
      <c r="P5" s="6"/>
    </row>
    <row r="6" spans="1:27">
      <c r="A6" s="4"/>
      <c r="B6" t="str">
        <f>'pg. 1'!$D$10</f>
        <v>[Utility Name]</v>
      </c>
      <c r="F6" s="6"/>
      <c r="G6" s="4"/>
      <c r="H6" t="s">
        <v>471</v>
      </c>
      <c r="J6" s="6"/>
      <c r="K6" s="4"/>
      <c r="L6" s="933" t="str">
        <f>'pg. 1'!$O$31</f>
        <v>03/30/2025</v>
      </c>
      <c r="M6" s="205"/>
      <c r="N6" s="6"/>
      <c r="O6" s="4"/>
      <c r="P6" s="18" t="str">
        <f>'pg. 1'!$M$10</f>
        <v xml:space="preserve">   December 31, 2024</v>
      </c>
    </row>
    <row r="7" spans="1:27">
      <c r="A7" s="7"/>
      <c r="B7" s="8"/>
      <c r="C7" s="8"/>
      <c r="D7" s="8"/>
      <c r="E7" s="8"/>
      <c r="F7" s="9"/>
      <c r="G7" s="7"/>
      <c r="H7" s="8"/>
      <c r="I7" s="8"/>
      <c r="J7" s="9"/>
      <c r="K7" s="7"/>
      <c r="L7" s="8"/>
      <c r="M7" s="8"/>
      <c r="N7" s="9"/>
      <c r="O7" s="7"/>
      <c r="P7" s="9"/>
    </row>
    <row r="8" spans="1:27">
      <c r="A8" s="4"/>
      <c r="P8" s="6"/>
    </row>
    <row r="9" spans="1:27">
      <c r="A9" s="4"/>
      <c r="F9" t="s">
        <v>2720</v>
      </c>
      <c r="P9" s="6"/>
    </row>
    <row r="10" spans="1:27">
      <c r="A10" s="4"/>
      <c r="F10" s="208"/>
      <c r="P10" s="6"/>
    </row>
    <row r="11" spans="1:27">
      <c r="A11" s="7"/>
      <c r="B11" s="8"/>
      <c r="C11" s="8"/>
      <c r="D11" s="8"/>
      <c r="E11" s="8"/>
      <c r="F11" s="8"/>
      <c r="G11" s="8"/>
      <c r="H11" s="8"/>
      <c r="I11" s="8"/>
      <c r="J11" s="8"/>
      <c r="K11" s="8"/>
      <c r="L11" s="8"/>
      <c r="M11" s="8"/>
      <c r="N11" s="8"/>
      <c r="O11" s="8"/>
      <c r="P11" s="9"/>
    </row>
    <row r="12" spans="1:27">
      <c r="A12" s="4"/>
      <c r="O12" s="2"/>
      <c r="P12" s="6"/>
    </row>
    <row r="13" spans="1:27" ht="23.25" customHeight="1">
      <c r="A13" s="4"/>
      <c r="B13" s="964" t="s">
        <v>2722</v>
      </c>
      <c r="C13" s="964"/>
      <c r="D13" s="964"/>
      <c r="E13" s="964"/>
      <c r="F13" s="964"/>
      <c r="G13" s="964"/>
      <c r="H13" s="964"/>
      <c r="I13" s="964"/>
      <c r="J13" s="964"/>
      <c r="K13" s="964"/>
      <c r="L13" s="964"/>
      <c r="M13" s="964"/>
      <c r="N13" s="964"/>
      <c r="P13" s="6"/>
    </row>
    <row r="14" spans="1:27" ht="32.25" customHeight="1">
      <c r="A14" s="4"/>
      <c r="B14" s="963" t="s">
        <v>2721</v>
      </c>
      <c r="C14" s="961"/>
      <c r="D14" s="961"/>
      <c r="E14" s="961"/>
      <c r="F14" s="961"/>
      <c r="G14" s="961"/>
      <c r="H14" s="961"/>
      <c r="I14" s="961"/>
      <c r="J14" s="961"/>
      <c r="K14" s="961"/>
      <c r="L14" s="961"/>
      <c r="M14" s="961"/>
      <c r="N14" s="961"/>
      <c r="P14" s="6"/>
      <c r="AA14" s="142"/>
    </row>
    <row r="15" spans="1:27" ht="17.25" customHeight="1" thickBot="1">
      <c r="A15" s="930"/>
      <c r="B15" s="931"/>
      <c r="C15" s="931"/>
      <c r="D15" s="931"/>
      <c r="E15" s="931"/>
      <c r="F15" s="931"/>
      <c r="G15" s="931"/>
      <c r="H15" s="931"/>
      <c r="I15" s="931"/>
      <c r="J15" s="931"/>
      <c r="K15" s="931"/>
      <c r="L15" s="931"/>
      <c r="M15" s="931"/>
      <c r="N15" s="931"/>
      <c r="O15" s="931"/>
      <c r="P15" s="932"/>
    </row>
    <row r="16" spans="1:27" ht="32.25" customHeight="1">
      <c r="A16" s="4"/>
      <c r="P16" s="6"/>
    </row>
    <row r="17" spans="1:28">
      <c r="A17" s="4"/>
      <c r="B17" s="961"/>
      <c r="C17" s="961"/>
      <c r="D17" s="961"/>
      <c r="E17" s="961"/>
      <c r="F17" s="961"/>
      <c r="G17" s="961"/>
      <c r="H17" s="961"/>
      <c r="I17" s="961"/>
      <c r="J17" s="961"/>
      <c r="K17" s="961"/>
      <c r="L17" s="961"/>
      <c r="M17" s="961"/>
      <c r="N17" s="961"/>
      <c r="O17" s="961"/>
      <c r="P17" s="6"/>
    </row>
    <row r="18" spans="1:28">
      <c r="A18" s="4"/>
      <c r="B18" s="961"/>
      <c r="C18" s="961"/>
      <c r="D18" s="961"/>
      <c r="E18" s="961"/>
      <c r="F18" s="961"/>
      <c r="G18" s="961"/>
      <c r="H18" s="961"/>
      <c r="I18" s="961"/>
      <c r="J18" s="961"/>
      <c r="K18" s="961"/>
      <c r="L18" s="961"/>
      <c r="M18" s="961"/>
      <c r="N18" s="961"/>
      <c r="O18" s="961"/>
      <c r="P18" s="6"/>
    </row>
    <row r="19" spans="1:28">
      <c r="A19" s="4"/>
      <c r="B19" s="961"/>
      <c r="C19" s="961"/>
      <c r="D19" s="961"/>
      <c r="E19" s="961"/>
      <c r="F19" s="961"/>
      <c r="G19" s="961"/>
      <c r="H19" s="961"/>
      <c r="I19" s="961"/>
      <c r="J19" s="961"/>
      <c r="K19" s="961"/>
      <c r="L19" s="961"/>
      <c r="M19" s="961"/>
      <c r="N19" s="961"/>
      <c r="O19" s="961"/>
      <c r="P19" s="6"/>
    </row>
    <row r="20" spans="1:28">
      <c r="A20" s="4"/>
      <c r="B20" s="961"/>
      <c r="C20" s="961"/>
      <c r="D20" s="961"/>
      <c r="E20" s="961"/>
      <c r="F20" s="961"/>
      <c r="G20" s="961"/>
      <c r="H20" s="961"/>
      <c r="I20" s="961"/>
      <c r="J20" s="961"/>
      <c r="K20" s="961"/>
      <c r="L20" s="961"/>
      <c r="M20" s="961"/>
      <c r="N20" s="961"/>
      <c r="O20" s="961"/>
      <c r="P20" s="6"/>
    </row>
    <row r="21" spans="1:28">
      <c r="A21" s="4"/>
      <c r="P21" s="6"/>
      <c r="U21" s="142"/>
      <c r="V21" s="142"/>
      <c r="W21" s="142"/>
      <c r="X21" s="142"/>
      <c r="Z21" s="142"/>
      <c r="AB21" s="142"/>
    </row>
    <row r="22" spans="1:28">
      <c r="A22" s="4"/>
      <c r="K22" s="31"/>
      <c r="L22" s="31"/>
      <c r="M22" s="31"/>
      <c r="N22" s="31"/>
      <c r="P22" s="34"/>
      <c r="V22" s="142"/>
      <c r="W22" s="142"/>
      <c r="X22" s="142"/>
      <c r="Z22" s="142"/>
      <c r="AB22" s="142"/>
    </row>
    <row r="23" spans="1:28">
      <c r="A23" s="4"/>
      <c r="B23" t="s">
        <v>2708</v>
      </c>
      <c r="K23" s="24"/>
      <c r="M23" s="31"/>
      <c r="N23" s="31"/>
      <c r="P23" s="34"/>
      <c r="V23" s="142"/>
      <c r="X23" s="142"/>
      <c r="Z23" s="142"/>
      <c r="AB23" s="142"/>
    </row>
    <row r="24" spans="1:28">
      <c r="A24" s="4"/>
      <c r="I24" s="24"/>
      <c r="L24" s="24"/>
      <c r="N24" s="24"/>
      <c r="P24" s="34"/>
      <c r="V24" s="142"/>
      <c r="X24" s="142"/>
      <c r="Z24" s="142"/>
      <c r="AB24" s="142"/>
    </row>
    <row r="25" spans="1:28">
      <c r="A25" s="4"/>
      <c r="B25" t="s">
        <v>2709</v>
      </c>
      <c r="E25" s="31"/>
      <c r="F25" s="31"/>
      <c r="I25" s="24"/>
      <c r="J25" s="24"/>
      <c r="L25" s="24"/>
      <c r="N25" s="24"/>
      <c r="P25" s="34"/>
      <c r="V25" s="142"/>
      <c r="X25" s="142"/>
      <c r="Z25" s="142"/>
      <c r="AB25" s="142"/>
    </row>
    <row r="26" spans="1:28">
      <c r="A26" s="4"/>
      <c r="E26" s="31"/>
      <c r="F26" s="31"/>
      <c r="I26" s="24"/>
      <c r="J26" s="24"/>
      <c r="L26" s="24"/>
      <c r="N26" s="24"/>
      <c r="P26" s="34"/>
      <c r="U26" s="142"/>
      <c r="V26" s="142"/>
      <c r="W26" s="142"/>
      <c r="X26" s="142"/>
      <c r="Z26" s="142"/>
      <c r="AB26" s="142"/>
    </row>
    <row r="27" spans="1:28">
      <c r="A27" s="4"/>
      <c r="B27" t="s">
        <v>2710</v>
      </c>
      <c r="N27" s="24"/>
      <c r="P27" s="34"/>
      <c r="V27" s="142"/>
      <c r="X27" s="142"/>
      <c r="Z27" s="142"/>
      <c r="AB27" s="142"/>
    </row>
    <row r="28" spans="1:28">
      <c r="A28" s="4"/>
      <c r="N28" s="24"/>
      <c r="P28" s="34"/>
      <c r="V28" s="142"/>
      <c r="X28" s="142"/>
      <c r="Z28" s="142"/>
      <c r="AB28" s="142"/>
    </row>
    <row r="29" spans="1:28">
      <c r="A29" s="4"/>
      <c r="B29" t="s">
        <v>2711</v>
      </c>
      <c r="P29" s="6"/>
      <c r="U29" s="142"/>
      <c r="V29" s="142"/>
      <c r="X29" s="142"/>
      <c r="Z29" s="142"/>
      <c r="AB29" s="142"/>
    </row>
    <row r="30" spans="1:28">
      <c r="A30" s="4"/>
      <c r="E30" s="31"/>
      <c r="F30" s="31"/>
      <c r="I30" s="24"/>
      <c r="J30" s="24"/>
      <c r="L30" s="24"/>
      <c r="N30" s="208"/>
      <c r="P30" s="209"/>
    </row>
    <row r="31" spans="1:28">
      <c r="A31" s="298"/>
      <c r="B31" s="521" t="s">
        <v>2712</v>
      </c>
      <c r="P31" s="6"/>
      <c r="X31" s="142"/>
      <c r="AB31" s="142"/>
    </row>
    <row r="32" spans="1:28">
      <c r="A32" s="4"/>
      <c r="P32" s="6"/>
      <c r="U32" s="31"/>
      <c r="V32" s="213"/>
      <c r="W32" s="31"/>
      <c r="X32" s="142"/>
      <c r="Y32" s="31"/>
      <c r="Z32" s="213"/>
      <c r="AA32" s="31"/>
      <c r="AB32" s="142"/>
    </row>
    <row r="33" spans="1:31">
      <c r="A33" s="4"/>
      <c r="B33" t="s">
        <v>2713</v>
      </c>
      <c r="L33" s="24"/>
      <c r="N33" s="24"/>
      <c r="P33" s="206"/>
      <c r="U33" s="142"/>
      <c r="V33" s="142"/>
      <c r="W33" s="142"/>
      <c r="X33" s="142"/>
      <c r="AB33" s="142"/>
      <c r="AC33" s="24"/>
    </row>
    <row r="34" spans="1:31">
      <c r="A34" s="4"/>
      <c r="L34" s="24"/>
      <c r="N34" s="24"/>
      <c r="P34" s="206"/>
      <c r="U34" s="142"/>
      <c r="V34" s="142"/>
      <c r="W34" s="142"/>
      <c r="X34" s="142"/>
      <c r="Z34" s="142"/>
      <c r="AB34" s="142"/>
      <c r="AC34" s="24"/>
    </row>
    <row r="35" spans="1:31">
      <c r="A35" s="4"/>
      <c r="B35" t="s">
        <v>2714</v>
      </c>
      <c r="L35" s="208"/>
      <c r="N35" s="24"/>
      <c r="P35" s="206"/>
      <c r="V35" s="142"/>
      <c r="W35" s="142"/>
      <c r="X35" s="142"/>
      <c r="Y35" s="24"/>
      <c r="Z35" s="142"/>
      <c r="AB35" s="142"/>
      <c r="AC35" s="24"/>
      <c r="AE35" s="24"/>
    </row>
    <row r="36" spans="1:31">
      <c r="A36" s="4"/>
      <c r="L36" s="24"/>
      <c r="N36" s="24"/>
      <c r="P36" s="300"/>
      <c r="U36" s="222"/>
      <c r="V36" s="142"/>
      <c r="W36" s="222"/>
      <c r="X36" s="142"/>
      <c r="Y36" s="222"/>
      <c r="Z36" s="142"/>
      <c r="AA36" s="24"/>
      <c r="AB36" s="142"/>
      <c r="AC36" s="222"/>
    </row>
    <row r="37" spans="1:31">
      <c r="A37" s="4"/>
      <c r="B37" t="s">
        <v>2715</v>
      </c>
      <c r="P37" s="300"/>
      <c r="U37" s="222"/>
      <c r="V37" s="142"/>
      <c r="W37" s="142"/>
      <c r="X37" s="142"/>
      <c r="Y37" s="222"/>
      <c r="Z37" s="142"/>
      <c r="AA37" s="222"/>
      <c r="AB37" s="142"/>
      <c r="AC37" s="222"/>
    </row>
    <row r="38" spans="1:31">
      <c r="A38" s="4"/>
      <c r="P38" s="300"/>
      <c r="U38" s="142"/>
      <c r="V38" s="142"/>
      <c r="W38" s="142"/>
      <c r="X38" s="142"/>
      <c r="Y38" s="142"/>
      <c r="Z38" s="142"/>
      <c r="AA38" s="142"/>
      <c r="AB38" s="142"/>
      <c r="AC38" s="142"/>
    </row>
    <row r="39" spans="1:31">
      <c r="A39" s="4"/>
      <c r="B39" t="s">
        <v>2716</v>
      </c>
      <c r="P39" s="301"/>
      <c r="U39" s="222"/>
      <c r="V39" s="142"/>
      <c r="W39" s="222"/>
      <c r="X39" s="142"/>
      <c r="Y39" s="24"/>
      <c r="Z39" s="142"/>
      <c r="AA39" s="24"/>
      <c r="AB39" s="142"/>
      <c r="AC39" s="24"/>
    </row>
    <row r="40" spans="1:31">
      <c r="A40" s="4"/>
      <c r="P40" s="301"/>
      <c r="V40" s="142"/>
      <c r="X40" s="142"/>
      <c r="Z40" s="142"/>
      <c r="AB40" s="142"/>
    </row>
    <row r="41" spans="1:31">
      <c r="A41" s="4"/>
      <c r="B41" t="s">
        <v>2717</v>
      </c>
      <c r="P41" s="301"/>
      <c r="V41" s="142"/>
      <c r="X41" s="142"/>
      <c r="Y41" s="142"/>
      <c r="Z41" s="142"/>
      <c r="AA41" s="142"/>
      <c r="AB41" s="142"/>
      <c r="AC41" s="142"/>
      <c r="AE41" s="15"/>
    </row>
    <row r="42" spans="1:31">
      <c r="A42" s="4"/>
      <c r="P42" s="301"/>
      <c r="U42" s="223"/>
      <c r="V42" s="142"/>
      <c r="W42" s="224"/>
      <c r="X42" s="142"/>
      <c r="Y42" s="225"/>
      <c r="Z42" s="142"/>
      <c r="AB42" s="142"/>
      <c r="AE42" s="15"/>
    </row>
    <row r="43" spans="1:31">
      <c r="A43" s="4"/>
      <c r="B43" s="521" t="s">
        <v>2718</v>
      </c>
      <c r="P43" s="301"/>
      <c r="U43" s="223"/>
      <c r="V43" s="142"/>
      <c r="W43" s="224"/>
      <c r="X43" s="142"/>
      <c r="Z43" s="142"/>
      <c r="AB43" s="142"/>
      <c r="AE43" s="15"/>
    </row>
    <row r="44" spans="1:31">
      <c r="A44" s="4"/>
      <c r="P44" s="301"/>
      <c r="U44" s="223"/>
      <c r="V44" s="142"/>
      <c r="W44" s="226"/>
      <c r="X44" s="142"/>
      <c r="Y44" s="142"/>
      <c r="Z44" s="142"/>
      <c r="AA44" s="142"/>
      <c r="AB44" s="142"/>
      <c r="AC44" s="142"/>
      <c r="AE44" s="15"/>
    </row>
    <row r="45" spans="1:31">
      <c r="A45" s="4"/>
      <c r="B45" t="s">
        <v>2719</v>
      </c>
      <c r="P45" s="301"/>
      <c r="U45" s="223"/>
      <c r="V45" s="142"/>
      <c r="W45" s="225"/>
      <c r="X45" s="142"/>
      <c r="Z45" s="142"/>
      <c r="AB45" s="142"/>
      <c r="AE45" s="15"/>
    </row>
    <row r="46" spans="1:31">
      <c r="A46" s="4"/>
      <c r="B46" s="15"/>
      <c r="P46" s="301"/>
      <c r="V46" s="142"/>
      <c r="W46" s="142"/>
      <c r="X46" s="142"/>
      <c r="Z46" s="142"/>
      <c r="AB46" s="142"/>
      <c r="AE46" s="15"/>
    </row>
    <row r="47" spans="1:31">
      <c r="A47" s="4"/>
      <c r="B47" s="15"/>
      <c r="P47" s="301"/>
      <c r="U47" s="142"/>
      <c r="V47" s="142"/>
      <c r="W47" s="142"/>
      <c r="X47" s="142"/>
      <c r="Z47" s="142"/>
      <c r="AB47" s="142"/>
      <c r="AE47" s="15"/>
    </row>
    <row r="48" spans="1:31">
      <c r="A48" s="4"/>
      <c r="B48" s="15"/>
      <c r="P48" s="301"/>
      <c r="V48" s="142"/>
      <c r="W48" s="142"/>
      <c r="X48" s="142"/>
      <c r="Y48" s="142"/>
      <c r="Z48" s="142"/>
      <c r="AA48" s="142"/>
      <c r="AB48" s="142"/>
      <c r="AC48" s="142"/>
      <c r="AE48" s="15"/>
    </row>
    <row r="49" spans="1:31">
      <c r="A49" s="4"/>
      <c r="B49" s="15"/>
      <c r="P49" s="301"/>
      <c r="V49" s="142"/>
      <c r="X49" s="142"/>
      <c r="Z49" s="142"/>
      <c r="AB49" s="142"/>
      <c r="AE49" s="15"/>
    </row>
    <row r="50" spans="1:31">
      <c r="A50" s="4"/>
      <c r="B50" s="15"/>
      <c r="P50" s="301"/>
      <c r="V50" s="142"/>
      <c r="X50" s="142"/>
      <c r="Z50" s="142"/>
      <c r="AB50" s="142"/>
      <c r="AE50" s="15"/>
    </row>
    <row r="51" spans="1:31">
      <c r="A51" s="4"/>
      <c r="B51" s="15"/>
      <c r="P51" s="301"/>
      <c r="U51" s="142"/>
      <c r="V51" s="142"/>
      <c r="W51" s="142"/>
      <c r="X51" s="142"/>
      <c r="Z51" s="142"/>
      <c r="AB51" s="142"/>
      <c r="AE51" s="15"/>
    </row>
    <row r="52" spans="1:31">
      <c r="A52" s="4"/>
      <c r="B52" s="15"/>
      <c r="P52" s="301"/>
      <c r="V52" s="142"/>
      <c r="W52" s="142"/>
      <c r="X52" s="142"/>
      <c r="Y52" s="142"/>
      <c r="Z52" s="142"/>
      <c r="AA52" s="142"/>
      <c r="AB52" s="142"/>
      <c r="AC52" s="142"/>
      <c r="AE52" s="15"/>
    </row>
    <row r="53" spans="1:31">
      <c r="A53" s="4"/>
      <c r="B53" s="15"/>
      <c r="P53" s="301"/>
      <c r="V53" s="142"/>
      <c r="X53" s="142"/>
      <c r="Z53" s="142"/>
      <c r="AB53" s="142"/>
      <c r="AE53" s="15"/>
    </row>
    <row r="54" spans="1:31">
      <c r="A54" s="4"/>
      <c r="B54" s="15"/>
      <c r="P54" s="301"/>
      <c r="V54" s="142"/>
      <c r="X54" s="142"/>
      <c r="Z54" s="142"/>
      <c r="AB54" s="142"/>
      <c r="AE54" s="15"/>
    </row>
    <row r="55" spans="1:31">
      <c r="A55" s="4"/>
      <c r="B55" s="15"/>
      <c r="P55" s="301"/>
      <c r="U55" s="142"/>
      <c r="V55" s="142"/>
      <c r="W55" s="142"/>
      <c r="X55" s="142"/>
      <c r="Z55" s="142"/>
      <c r="AB55" s="142"/>
      <c r="AE55" s="15"/>
    </row>
    <row r="56" spans="1:31">
      <c r="A56" s="4"/>
      <c r="B56" s="15"/>
      <c r="P56" s="301"/>
      <c r="X56" s="142"/>
      <c r="Z56" s="142"/>
      <c r="AB56" s="142"/>
      <c r="AE56" s="15"/>
    </row>
    <row r="57" spans="1:31">
      <c r="A57" s="4"/>
      <c r="B57" s="15"/>
      <c r="P57" s="301"/>
      <c r="X57" s="142"/>
      <c r="Z57" s="142"/>
      <c r="AB57" s="142"/>
      <c r="AE57" s="15"/>
    </row>
    <row r="58" spans="1:31">
      <c r="A58" s="4"/>
      <c r="B58" s="15"/>
      <c r="P58" s="301"/>
      <c r="X58" s="142"/>
      <c r="Z58" s="142"/>
      <c r="AB58" s="142"/>
      <c r="AE58" s="15"/>
    </row>
    <row r="59" spans="1:31">
      <c r="A59" s="4"/>
      <c r="B59" s="15"/>
      <c r="P59" s="301"/>
      <c r="X59" s="142"/>
      <c r="Z59" s="142"/>
      <c r="AB59" s="142"/>
      <c r="AE59" s="15"/>
    </row>
    <row r="60" spans="1:31">
      <c r="A60" s="4"/>
      <c r="B60" s="15"/>
      <c r="P60" s="301"/>
      <c r="X60" s="142"/>
      <c r="Z60" s="142"/>
      <c r="AB60" s="142"/>
      <c r="AE60" s="15"/>
    </row>
    <row r="61" spans="1:31">
      <c r="A61" s="4"/>
      <c r="B61" s="15"/>
      <c r="P61" s="301"/>
      <c r="X61" s="142"/>
      <c r="Z61" s="142"/>
      <c r="AB61" s="142"/>
      <c r="AE61" s="15"/>
    </row>
    <row r="62" spans="1:31">
      <c r="A62" s="4"/>
      <c r="B62" s="15"/>
      <c r="P62" s="301"/>
      <c r="X62" s="142"/>
      <c r="Z62" s="142"/>
      <c r="AB62" s="142"/>
      <c r="AE62" s="15"/>
    </row>
    <row r="63" spans="1:31">
      <c r="A63" s="4"/>
      <c r="B63" s="15"/>
      <c r="P63" s="301"/>
      <c r="X63" s="142"/>
      <c r="Z63" s="142"/>
      <c r="AB63" s="142"/>
      <c r="AE63" s="15"/>
    </row>
    <row r="64" spans="1:31">
      <c r="A64" s="4"/>
      <c r="B64" s="15"/>
      <c r="P64" s="301"/>
      <c r="U64" s="233"/>
      <c r="X64" s="142"/>
      <c r="Z64" s="142"/>
      <c r="AB64" s="142"/>
      <c r="AE64" s="15"/>
    </row>
    <row r="65" spans="1:31">
      <c r="A65" s="4"/>
      <c r="B65" s="15"/>
      <c r="P65" s="301"/>
      <c r="U65" s="233"/>
      <c r="X65" s="142"/>
      <c r="Z65" s="142"/>
      <c r="AB65" s="142"/>
      <c r="AE65" s="15"/>
    </row>
    <row r="66" spans="1:31">
      <c r="A66" s="4"/>
      <c r="B66" s="15"/>
      <c r="P66" s="301"/>
      <c r="U66" s="302"/>
      <c r="X66" s="142"/>
      <c r="Z66" s="142"/>
      <c r="AB66" s="142"/>
      <c r="AE66" s="15"/>
    </row>
    <row r="67" spans="1:31">
      <c r="A67" s="4"/>
      <c r="B67" s="15"/>
      <c r="P67" s="301"/>
      <c r="X67" s="142"/>
      <c r="Z67" s="142"/>
      <c r="AB67" s="142"/>
      <c r="AE67" s="15"/>
    </row>
    <row r="68" spans="1:31">
      <c r="A68" s="4"/>
      <c r="B68" s="15"/>
      <c r="P68" s="301"/>
      <c r="X68" s="142"/>
      <c r="Z68" s="142"/>
      <c r="AB68" s="142"/>
      <c r="AE68" s="15"/>
    </row>
    <row r="69" spans="1:31">
      <c r="A69" s="4"/>
      <c r="B69" s="15"/>
      <c r="P69" s="301"/>
      <c r="X69" s="142"/>
      <c r="Z69" s="142"/>
      <c r="AB69" s="142"/>
      <c r="AE69" s="15"/>
    </row>
    <row r="70" spans="1:31">
      <c r="A70" s="4"/>
      <c r="B70" s="15"/>
      <c r="P70" s="301"/>
      <c r="X70" s="142"/>
      <c r="Z70" s="142"/>
      <c r="AB70" s="142"/>
      <c r="AE70" s="15"/>
    </row>
    <row r="71" spans="1:31">
      <c r="A71" s="4"/>
      <c r="P71" s="301"/>
      <c r="X71" s="142"/>
      <c r="Z71" s="142"/>
      <c r="AB71" s="142"/>
      <c r="AE71" s="15"/>
    </row>
    <row r="72" spans="1:31">
      <c r="A72" s="4"/>
      <c r="B72" s="15"/>
      <c r="K72" s="150"/>
      <c r="L72" s="304"/>
      <c r="M72" s="150"/>
      <c r="N72" s="304"/>
      <c r="P72" s="301"/>
      <c r="X72" s="142"/>
      <c r="Z72" s="142"/>
      <c r="AB72" s="142"/>
      <c r="AE72" s="15"/>
    </row>
    <row r="73" spans="1:31">
      <c r="A73" s="7"/>
      <c r="B73" s="8"/>
      <c r="C73" s="8"/>
      <c r="D73" s="8"/>
      <c r="E73" s="8"/>
      <c r="F73" s="8"/>
      <c r="G73" s="8"/>
      <c r="H73" s="8"/>
      <c r="I73" s="8"/>
      <c r="J73" s="8"/>
      <c r="K73" s="214"/>
      <c r="L73" s="214"/>
      <c r="M73" s="214"/>
      <c r="N73" s="214"/>
      <c r="O73" s="8"/>
      <c r="P73" s="9"/>
      <c r="X73" s="142"/>
      <c r="Z73" s="142"/>
      <c r="AB73" s="142"/>
      <c r="AE73" s="15"/>
    </row>
    <row r="74" spans="1:31">
      <c r="X74" s="142"/>
      <c r="Z74" s="142"/>
      <c r="AB74" s="142"/>
      <c r="AE74" s="15"/>
    </row>
    <row r="75" spans="1:31">
      <c r="X75" s="142"/>
      <c r="Z75" s="142"/>
      <c r="AB75" s="142"/>
      <c r="AE75" s="15"/>
    </row>
    <row r="76" spans="1:31">
      <c r="I76" s="24"/>
      <c r="P76" s="15" t="s">
        <v>2707</v>
      </c>
      <c r="X76" s="142"/>
      <c r="Z76" s="142"/>
      <c r="AB76" s="142"/>
      <c r="AE76" s="15"/>
    </row>
    <row r="77" spans="1:31">
      <c r="P77" s="17"/>
      <c r="X77" s="142"/>
      <c r="Z77" s="142"/>
      <c r="AB77" s="142"/>
      <c r="AE77" s="15"/>
    </row>
    <row r="78" spans="1:31">
      <c r="X78" s="142"/>
      <c r="Z78" s="142"/>
      <c r="AB78" s="142"/>
      <c r="AE78" s="15"/>
    </row>
    <row r="79" spans="1:31">
      <c r="X79" s="142"/>
      <c r="Z79" s="142"/>
      <c r="AB79" s="142"/>
      <c r="AE79" s="15"/>
    </row>
    <row r="80" spans="1:31">
      <c r="S80" s="150"/>
      <c r="T80" s="150"/>
      <c r="U80" s="150"/>
      <c r="V80" s="150"/>
      <c r="X80" s="142"/>
      <c r="Z80" s="142"/>
      <c r="AB80" s="142"/>
    </row>
    <row r="81" spans="4:31">
      <c r="S81" s="150"/>
      <c r="T81" s="150"/>
      <c r="U81" s="150"/>
      <c r="V81" s="150"/>
      <c r="W81" s="142"/>
      <c r="X81" s="142"/>
      <c r="Z81" s="142"/>
      <c r="AB81" s="135"/>
      <c r="AC81" s="135"/>
      <c r="AE81" s="15"/>
    </row>
    <row r="82" spans="4:31">
      <c r="S82" s="150"/>
      <c r="T82" s="150"/>
      <c r="U82" s="150"/>
      <c r="V82" s="150"/>
      <c r="X82" s="142"/>
      <c r="Z82" s="142"/>
      <c r="AB82" s="135"/>
      <c r="AC82" s="135"/>
    </row>
    <row r="83" spans="4:31">
      <c r="S83" s="150"/>
      <c r="T83" s="150"/>
      <c r="U83" s="150"/>
      <c r="V83" s="150"/>
    </row>
    <row r="84" spans="4:31">
      <c r="Y84" s="24"/>
    </row>
    <row r="86" spans="4:31" ht="15.75">
      <c r="D86" s="234"/>
    </row>
    <row r="91" spans="4:31">
      <c r="W91" s="142"/>
    </row>
    <row r="169" spans="18:18">
      <c r="R169" t="s">
        <v>492</v>
      </c>
    </row>
  </sheetData>
  <mergeCells count="6">
    <mergeCell ref="B20:O20"/>
    <mergeCell ref="B14:N14"/>
    <mergeCell ref="B13:N13"/>
    <mergeCell ref="B17:O17"/>
    <mergeCell ref="B18:O18"/>
    <mergeCell ref="B19:O19"/>
  </mergeCells>
  <pageMargins left="0.5" right="0.5" top="0.5" bottom="0.55000000000000004" header="0.5" footer="0.5"/>
  <pageSetup scale="60" fitToWidth="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ransitionEntry="1"/>
  <dimension ref="B2:W167"/>
  <sheetViews>
    <sheetView defaultGridColor="0" colorId="22" zoomScale="87" workbookViewId="0">
      <selection activeCell="M7" sqref="M7"/>
    </sheetView>
  </sheetViews>
  <sheetFormatPr defaultColWidth="9.77734375" defaultRowHeight="15"/>
  <cols>
    <col min="1" max="1" width="7.77734375" customWidth="1"/>
    <col min="2" max="2" width="1.77734375" customWidth="1"/>
    <col min="7" max="7" width="1.77734375" customWidth="1"/>
    <col min="9" max="9" width="1.77734375" customWidth="1"/>
    <col min="10" max="10" width="6.77734375" customWidth="1"/>
    <col min="12" max="12" width="1.77734375" customWidth="1"/>
    <col min="13" max="13" width="14.77734375" customWidth="1"/>
    <col min="15" max="15" width="1.77734375" customWidth="1"/>
    <col min="16" max="16" width="11.77734375" customWidth="1"/>
    <col min="17" max="17" width="1.77734375" customWidth="1"/>
    <col min="18" max="18" width="13.77734375" customWidth="1"/>
    <col min="19" max="19" width="1.77734375" customWidth="1"/>
  </cols>
  <sheetData>
    <row r="2" spans="2:23">
      <c r="W2" t="s">
        <v>454</v>
      </c>
    </row>
    <row r="4" spans="2:23">
      <c r="W4" t="s">
        <v>455</v>
      </c>
    </row>
    <row r="5" spans="2:23">
      <c r="B5" s="1"/>
      <c r="C5" s="2" t="s">
        <v>494</v>
      </c>
      <c r="D5" s="2"/>
      <c r="E5" s="2"/>
      <c r="F5" s="2"/>
      <c r="G5" s="1"/>
      <c r="H5" s="2" t="s">
        <v>495</v>
      </c>
      <c r="I5" s="2"/>
      <c r="J5" s="2"/>
      <c r="K5" s="2"/>
      <c r="L5" s="1"/>
      <c r="M5" s="2" t="s">
        <v>496</v>
      </c>
      <c r="N5" s="2"/>
      <c r="O5" s="1"/>
      <c r="P5" s="2" t="s">
        <v>497</v>
      </c>
      <c r="Q5" s="2"/>
      <c r="R5" s="2"/>
      <c r="S5" s="4"/>
      <c r="W5" t="s">
        <v>456</v>
      </c>
    </row>
    <row r="6" spans="2:23">
      <c r="B6" s="4"/>
      <c r="G6" s="4"/>
      <c r="H6" s="17" t="s">
        <v>498</v>
      </c>
      <c r="L6" s="4"/>
      <c r="M6" t="s">
        <v>499</v>
      </c>
      <c r="O6" s="4"/>
      <c r="S6" s="4"/>
      <c r="W6" t="s">
        <v>458</v>
      </c>
    </row>
    <row r="7" spans="2:23">
      <c r="B7" s="4"/>
      <c r="C7" t="str">
        <f>'pg. 1'!$D$10</f>
        <v>[Utility Name]</v>
      </c>
      <c r="G7" s="4"/>
      <c r="H7" t="s">
        <v>471</v>
      </c>
      <c r="L7" s="4"/>
      <c r="M7" s="933" t="str">
        <f>'pg. 1'!$O$31</f>
        <v>03/30/2025</v>
      </c>
      <c r="O7" s="4"/>
      <c r="P7" s="18" t="str">
        <f>'pg. 1'!$M$10</f>
        <v xml:space="preserve">   December 31, 2024</v>
      </c>
      <c r="S7" s="4"/>
      <c r="W7" t="s">
        <v>459</v>
      </c>
    </row>
    <row r="8" spans="2:23">
      <c r="B8" s="7"/>
      <c r="C8" s="8"/>
      <c r="D8" s="8"/>
      <c r="E8" s="8"/>
      <c r="F8" s="8"/>
      <c r="G8" s="7"/>
      <c r="H8" s="8"/>
      <c r="I8" s="8"/>
      <c r="J8" s="8"/>
      <c r="K8" s="8"/>
      <c r="L8" s="7"/>
      <c r="M8" s="8"/>
      <c r="N8" s="8"/>
      <c r="O8" s="7"/>
      <c r="P8" s="8"/>
      <c r="Q8" s="8"/>
      <c r="R8" s="8"/>
      <c r="S8" s="4"/>
      <c r="W8" t="s">
        <v>462</v>
      </c>
    </row>
    <row r="9" spans="2:23">
      <c r="B9" s="4"/>
      <c r="S9" s="4"/>
      <c r="W9" t="s">
        <v>720</v>
      </c>
    </row>
    <row r="10" spans="2:23">
      <c r="B10" s="4"/>
      <c r="J10" t="s">
        <v>721</v>
      </c>
      <c r="S10" s="4"/>
    </row>
    <row r="11" spans="2:23">
      <c r="B11" s="7"/>
      <c r="C11" s="8"/>
      <c r="D11" s="8"/>
      <c r="E11" s="8"/>
      <c r="F11" s="8"/>
      <c r="G11" s="8"/>
      <c r="H11" s="8"/>
      <c r="I11" s="8"/>
      <c r="J11" s="8"/>
      <c r="K11" s="8"/>
      <c r="L11" s="8"/>
      <c r="M11" s="8"/>
      <c r="N11" s="8"/>
      <c r="O11" s="8"/>
      <c r="P11" s="8"/>
      <c r="Q11" s="8"/>
      <c r="R11" s="8"/>
      <c r="S11" s="4"/>
    </row>
    <row r="12" spans="2:23">
      <c r="B12" s="4"/>
      <c r="S12" s="4"/>
    </row>
    <row r="13" spans="2:23">
      <c r="B13" s="4"/>
      <c r="C13" s="15" t="s">
        <v>2252</v>
      </c>
      <c r="D13" t="s">
        <v>722</v>
      </c>
      <c r="S13" s="4"/>
    </row>
    <row r="14" spans="2:23">
      <c r="B14" s="4"/>
      <c r="C14" t="s">
        <v>724</v>
      </c>
      <c r="K14" s="15" t="s">
        <v>2257</v>
      </c>
      <c r="M14" t="s">
        <v>725</v>
      </c>
      <c r="S14" s="4"/>
    </row>
    <row r="15" spans="2:23">
      <c r="B15" s="4"/>
      <c r="C15" t="s">
        <v>726</v>
      </c>
      <c r="K15" t="s">
        <v>727</v>
      </c>
      <c r="S15" s="4"/>
    </row>
    <row r="16" spans="2:23">
      <c r="B16" s="4"/>
      <c r="C16" t="s">
        <v>728</v>
      </c>
      <c r="K16" t="s">
        <v>729</v>
      </c>
      <c r="S16" s="4"/>
    </row>
    <row r="17" spans="2:19">
      <c r="B17" s="7"/>
      <c r="C17" s="8" t="s">
        <v>723</v>
      </c>
      <c r="D17" s="8"/>
      <c r="E17" s="8"/>
      <c r="F17" s="8"/>
      <c r="G17" s="8"/>
      <c r="H17" s="8"/>
      <c r="I17" s="8"/>
      <c r="J17" s="8"/>
      <c r="K17" s="8"/>
      <c r="L17" s="8"/>
      <c r="M17" s="8"/>
      <c r="N17" s="8"/>
      <c r="O17" s="8"/>
      <c r="P17" s="8"/>
      <c r="Q17" s="8"/>
      <c r="R17" s="8"/>
      <c r="S17" s="4"/>
    </row>
    <row r="18" spans="2:19">
      <c r="B18" s="4"/>
      <c r="I18" s="4"/>
      <c r="O18" s="4"/>
      <c r="P18" s="24" t="s">
        <v>730</v>
      </c>
      <c r="Q18" s="4"/>
      <c r="S18" s="4"/>
    </row>
    <row r="19" spans="2:19">
      <c r="B19" s="4"/>
      <c r="I19" s="4"/>
      <c r="O19" s="4"/>
      <c r="P19" s="24" t="s">
        <v>731</v>
      </c>
      <c r="Q19" s="4"/>
      <c r="R19" s="24" t="s">
        <v>732</v>
      </c>
      <c r="S19" s="4"/>
    </row>
    <row r="20" spans="2:19">
      <c r="B20" s="4"/>
      <c r="D20" t="s">
        <v>733</v>
      </c>
      <c r="I20" s="4"/>
      <c r="K20" t="s">
        <v>734</v>
      </c>
      <c r="O20" s="4"/>
      <c r="P20" s="24" t="s">
        <v>735</v>
      </c>
      <c r="Q20" s="4"/>
      <c r="R20" s="24" t="s">
        <v>736</v>
      </c>
      <c r="S20" s="4"/>
    </row>
    <row r="21" spans="2:19">
      <c r="B21" s="4"/>
      <c r="I21" s="4"/>
      <c r="O21" s="4"/>
      <c r="P21" s="24" t="s">
        <v>737</v>
      </c>
      <c r="Q21" s="4"/>
      <c r="R21" s="24" t="s">
        <v>738</v>
      </c>
      <c r="S21" s="4"/>
    </row>
    <row r="22" spans="2:19">
      <c r="B22" s="4"/>
      <c r="E22" s="24" t="s">
        <v>739</v>
      </c>
      <c r="I22" s="4"/>
      <c r="M22" t="s">
        <v>740</v>
      </c>
      <c r="O22" s="4"/>
      <c r="P22" s="24" t="s">
        <v>675</v>
      </c>
      <c r="Q22" s="4"/>
      <c r="R22" s="24" t="s">
        <v>741</v>
      </c>
      <c r="S22" s="4"/>
    </row>
    <row r="23" spans="2:19">
      <c r="B23" s="7"/>
      <c r="C23" s="8"/>
      <c r="D23" s="8"/>
      <c r="E23" s="8"/>
      <c r="F23" s="8"/>
      <c r="G23" s="8"/>
      <c r="H23" s="8"/>
      <c r="I23" s="7"/>
      <c r="J23" s="8"/>
      <c r="K23" s="8"/>
      <c r="L23" s="8"/>
      <c r="M23" s="8"/>
      <c r="N23" s="8"/>
      <c r="O23" s="7"/>
      <c r="P23" s="8"/>
      <c r="Q23" s="7"/>
      <c r="R23" s="8"/>
      <c r="S23" s="4"/>
    </row>
    <row r="24" spans="2:19">
      <c r="B24" s="4"/>
      <c r="I24" s="4"/>
      <c r="O24" s="4"/>
      <c r="Q24" s="4"/>
      <c r="S24" s="4"/>
    </row>
    <row r="25" spans="2:19">
      <c r="B25" s="4"/>
      <c r="I25" s="4"/>
      <c r="O25" s="4"/>
      <c r="P25" s="24"/>
      <c r="Q25" s="4"/>
      <c r="R25" s="24"/>
      <c r="S25" s="4"/>
    </row>
    <row r="26" spans="2:19">
      <c r="B26" s="4"/>
      <c r="I26" s="4"/>
      <c r="O26" s="4"/>
      <c r="Q26" s="4"/>
      <c r="S26" s="4"/>
    </row>
    <row r="27" spans="2:19">
      <c r="B27" s="4"/>
      <c r="I27" s="4"/>
      <c r="O27" s="4"/>
      <c r="Q27" s="4"/>
      <c r="S27" s="4"/>
    </row>
    <row r="28" spans="2:19">
      <c r="B28" s="4"/>
      <c r="I28" s="4"/>
      <c r="J28" s="17"/>
      <c r="O28" s="4"/>
      <c r="P28" s="24"/>
      <c r="Q28" s="4"/>
      <c r="R28" s="24"/>
      <c r="S28" s="4"/>
    </row>
    <row r="29" spans="2:19">
      <c r="B29" s="4"/>
      <c r="I29" s="4"/>
      <c r="O29" s="4"/>
      <c r="Q29" s="4"/>
      <c r="S29" s="4"/>
    </row>
    <row r="30" spans="2:19">
      <c r="B30" s="4"/>
      <c r="I30" s="4"/>
      <c r="O30" s="4"/>
      <c r="Q30" s="4"/>
      <c r="S30" s="4"/>
    </row>
    <row r="31" spans="2:19">
      <c r="B31" s="4"/>
      <c r="I31" s="4"/>
      <c r="J31" s="17"/>
      <c r="O31" s="4"/>
      <c r="P31" s="24"/>
      <c r="Q31" s="4"/>
      <c r="R31" s="24"/>
      <c r="S31" s="4"/>
    </row>
    <row r="32" spans="2:19">
      <c r="B32" s="4"/>
      <c r="I32" s="4"/>
      <c r="O32" s="4"/>
      <c r="Q32" s="4"/>
      <c r="S32" s="4"/>
    </row>
    <row r="33" spans="2:19">
      <c r="B33" s="4"/>
      <c r="I33" s="4"/>
      <c r="O33" s="4"/>
      <c r="Q33" s="4"/>
      <c r="S33" s="4"/>
    </row>
    <row r="34" spans="2:19">
      <c r="B34" s="4"/>
      <c r="I34" s="4"/>
      <c r="J34" s="17"/>
      <c r="O34" s="4"/>
      <c r="P34" s="24"/>
      <c r="Q34" s="4"/>
      <c r="R34" s="24"/>
      <c r="S34" s="4"/>
    </row>
    <row r="35" spans="2:19">
      <c r="B35" s="4"/>
      <c r="I35" s="4"/>
      <c r="O35" s="4"/>
      <c r="Q35" s="4"/>
      <c r="S35" s="4"/>
    </row>
    <row r="36" spans="2:19">
      <c r="B36" s="4"/>
      <c r="I36" s="4"/>
      <c r="O36" s="4"/>
      <c r="Q36" s="4"/>
      <c r="S36" s="4"/>
    </row>
    <row r="37" spans="2:19">
      <c r="B37" s="4"/>
      <c r="I37" s="4"/>
      <c r="J37" s="17"/>
      <c r="O37" s="4"/>
      <c r="P37" s="24"/>
      <c r="Q37" s="4"/>
      <c r="R37" s="24"/>
      <c r="S37" s="4"/>
    </row>
    <row r="38" spans="2:19">
      <c r="B38" s="4"/>
      <c r="I38" s="4"/>
      <c r="O38" s="4"/>
      <c r="Q38" s="4"/>
      <c r="S38" s="4"/>
    </row>
    <row r="39" spans="2:19">
      <c r="B39" s="4"/>
      <c r="I39" s="4"/>
      <c r="O39" s="4"/>
      <c r="Q39" s="4"/>
      <c r="S39" s="4"/>
    </row>
    <row r="40" spans="2:19">
      <c r="B40" s="4"/>
      <c r="I40" s="4"/>
      <c r="O40" s="4"/>
      <c r="P40" s="24"/>
      <c r="Q40" s="4"/>
      <c r="R40" s="24"/>
      <c r="S40" s="4"/>
    </row>
    <row r="41" spans="2:19">
      <c r="B41" s="4"/>
      <c r="I41" s="4"/>
      <c r="O41" s="4"/>
      <c r="Q41" s="4"/>
      <c r="S41" s="4"/>
    </row>
    <row r="42" spans="2:19">
      <c r="B42" s="4"/>
      <c r="I42" s="4"/>
      <c r="O42" s="4"/>
      <c r="Q42" s="4"/>
      <c r="S42" s="4"/>
    </row>
    <row r="43" spans="2:19">
      <c r="B43" s="4"/>
      <c r="I43" s="4"/>
      <c r="O43" s="4"/>
      <c r="P43" s="24"/>
      <c r="Q43" s="4"/>
      <c r="R43" s="24"/>
      <c r="S43" s="4"/>
    </row>
    <row r="44" spans="2:19">
      <c r="B44" s="4"/>
      <c r="I44" s="4"/>
      <c r="O44" s="4"/>
      <c r="Q44" s="4"/>
      <c r="S44" s="4"/>
    </row>
    <row r="45" spans="2:19">
      <c r="B45" s="4"/>
      <c r="I45" s="4"/>
      <c r="O45" s="4"/>
      <c r="Q45" s="4"/>
      <c r="S45" s="4"/>
    </row>
    <row r="46" spans="2:19">
      <c r="B46" s="4"/>
      <c r="I46" s="4"/>
      <c r="O46" s="4"/>
      <c r="Q46" s="4"/>
      <c r="S46" s="4"/>
    </row>
    <row r="47" spans="2:19">
      <c r="B47" s="4"/>
      <c r="I47" s="4"/>
      <c r="O47" s="4"/>
      <c r="Q47" s="4"/>
      <c r="S47" s="4"/>
    </row>
    <row r="48" spans="2:19">
      <c r="B48" s="4"/>
      <c r="I48" s="4"/>
      <c r="O48" s="4"/>
      <c r="Q48" s="4"/>
      <c r="S48" s="4"/>
    </row>
    <row r="49" spans="2:19">
      <c r="B49" s="4"/>
      <c r="I49" s="4"/>
      <c r="O49" s="4"/>
      <c r="Q49" s="4"/>
      <c r="S49" s="4"/>
    </row>
    <row r="50" spans="2:19">
      <c r="B50" s="4"/>
      <c r="I50" s="4"/>
      <c r="O50" s="4"/>
      <c r="Q50" s="4"/>
      <c r="S50" s="4"/>
    </row>
    <row r="51" spans="2:19">
      <c r="B51" s="4"/>
      <c r="I51" s="4"/>
      <c r="O51" s="4"/>
      <c r="Q51" s="4"/>
      <c r="S51" s="4"/>
    </row>
    <row r="52" spans="2:19">
      <c r="B52" s="4"/>
      <c r="I52" s="4"/>
      <c r="O52" s="4"/>
      <c r="Q52" s="4"/>
      <c r="S52" s="4"/>
    </row>
    <row r="53" spans="2:19">
      <c r="B53" s="4"/>
      <c r="I53" s="4"/>
      <c r="O53" s="4"/>
      <c r="Q53" s="4"/>
      <c r="S53" s="4"/>
    </row>
    <row r="54" spans="2:19">
      <c r="B54" s="4"/>
      <c r="I54" s="4"/>
      <c r="O54" s="4"/>
      <c r="Q54" s="4"/>
      <c r="S54" s="4"/>
    </row>
    <row r="55" spans="2:19">
      <c r="B55" s="4"/>
      <c r="I55" s="4"/>
      <c r="O55" s="4"/>
      <c r="Q55" s="4"/>
      <c r="S55" s="4"/>
    </row>
    <row r="56" spans="2:19">
      <c r="B56" s="4"/>
      <c r="I56" s="4"/>
      <c r="O56" s="4"/>
      <c r="Q56" s="4"/>
      <c r="S56" s="4"/>
    </row>
    <row r="57" spans="2:19">
      <c r="B57" s="4"/>
      <c r="I57" s="4"/>
      <c r="O57" s="4"/>
      <c r="Q57" s="4"/>
      <c r="S57" s="4"/>
    </row>
    <row r="58" spans="2:19">
      <c r="B58" s="4"/>
      <c r="I58" s="4"/>
      <c r="O58" s="4"/>
      <c r="Q58" s="4"/>
      <c r="S58" s="4"/>
    </row>
    <row r="59" spans="2:19">
      <c r="B59" s="4"/>
      <c r="I59" s="4"/>
      <c r="O59" s="4"/>
      <c r="Q59" s="4"/>
      <c r="S59" s="4"/>
    </row>
    <row r="60" spans="2:19">
      <c r="B60" s="4"/>
      <c r="I60" s="4"/>
      <c r="O60" s="4"/>
      <c r="Q60" s="4"/>
      <c r="S60" s="4"/>
    </row>
    <row r="61" spans="2:19">
      <c r="B61" s="4"/>
      <c r="I61" s="4"/>
      <c r="O61" s="4"/>
      <c r="Q61" s="4"/>
      <c r="S61" s="4"/>
    </row>
    <row r="62" spans="2:19">
      <c r="B62" s="4"/>
      <c r="I62" s="4"/>
      <c r="O62" s="4"/>
      <c r="Q62" s="4"/>
      <c r="S62" s="4"/>
    </row>
    <row r="63" spans="2:19">
      <c r="B63" s="4"/>
      <c r="I63" s="4"/>
      <c r="O63" s="4"/>
      <c r="Q63" s="4"/>
      <c r="S63" s="4"/>
    </row>
    <row r="64" spans="2:19">
      <c r="B64" s="4"/>
      <c r="I64" s="4"/>
      <c r="O64" s="4"/>
      <c r="Q64" s="4"/>
      <c r="S64" s="4"/>
    </row>
    <row r="65" spans="2:19">
      <c r="B65" s="4"/>
      <c r="I65" s="4"/>
      <c r="O65" s="4"/>
      <c r="Q65" s="4"/>
      <c r="S65" s="4"/>
    </row>
    <row r="66" spans="2:19">
      <c r="B66" s="4"/>
      <c r="I66" s="4"/>
      <c r="O66" s="4"/>
      <c r="Q66" s="4"/>
      <c r="S66" s="4"/>
    </row>
    <row r="67" spans="2:19">
      <c r="B67" s="4"/>
      <c r="I67" s="4"/>
      <c r="O67" s="4"/>
      <c r="Q67" s="4"/>
      <c r="S67" s="4"/>
    </row>
    <row r="68" spans="2:19">
      <c r="B68" s="4"/>
      <c r="I68" s="4"/>
      <c r="O68" s="4"/>
      <c r="Q68" s="4"/>
      <c r="S68" s="4"/>
    </row>
    <row r="69" spans="2:19">
      <c r="B69" s="4"/>
      <c r="I69" s="4"/>
      <c r="O69" s="4"/>
      <c r="Q69" s="4"/>
      <c r="S69" s="4"/>
    </row>
    <row r="70" spans="2:19">
      <c r="B70" s="7"/>
      <c r="C70" s="8"/>
      <c r="D70" s="8"/>
      <c r="E70" s="8"/>
      <c r="F70" s="8"/>
      <c r="G70" s="8"/>
      <c r="H70" s="8"/>
      <c r="I70" s="7"/>
      <c r="J70" s="8"/>
      <c r="K70" s="8"/>
      <c r="L70" s="8"/>
      <c r="M70" s="8"/>
      <c r="N70" s="8"/>
      <c r="O70" s="7"/>
      <c r="P70" s="8"/>
      <c r="Q70" s="7"/>
      <c r="R70" s="8"/>
      <c r="S70" s="4"/>
    </row>
    <row r="78" spans="2:19">
      <c r="R78" s="15" t="s">
        <v>2217</v>
      </c>
    </row>
    <row r="79" spans="2:19">
      <c r="Q79" s="17"/>
    </row>
    <row r="167" spans="20:22">
      <c r="T167" t="s">
        <v>492</v>
      </c>
      <c r="U167" t="s">
        <v>492</v>
      </c>
      <c r="V167" t="s">
        <v>492</v>
      </c>
    </row>
  </sheetData>
  <customSheetViews>
    <customSheetView guid="{3336704C-C86D-41A0-9B04-03A25221C3F1}" scale="87" colorId="22" showPageBreaks="1" printArea="1" showRuler="0">
      <selection activeCell="P8" sqref="P8"/>
      <pageMargins left="0.5" right="0.25" top="0.5" bottom="0.55000000000000004" header="0.5" footer="0.5"/>
      <pageSetup scale="61" orientation="portrait" r:id="rId1"/>
      <headerFooter alignWithMargins="0"/>
    </customSheetView>
    <customSheetView guid="{186A0260-DB8C-42F6-ADCE-9C35D9933D5B}" scale="87" colorId="22" showRuler="0" topLeftCell="A4">
      <selection activeCell="P8" sqref="P8"/>
      <pageMargins left="0.5" right="0.25" top="0.5" bottom="0.55000000000000004" header="0.5" footer="0.5"/>
      <pageSetup scale="61" orientation="portrait" r:id="rId2"/>
      <headerFooter alignWithMargins="0"/>
    </customSheetView>
    <customSheetView guid="{0F9397AA-B4ED-47EF-BC79-BFEC0D3E0701}" scale="87" colorId="22" showPageBreaks="1" printArea="1" showRuler="0" topLeftCell="A50">
      <selection activeCell="B78" sqref="B78"/>
      <pageMargins left="0.5" right="0.25" top="0.5" bottom="0.55000000000000004" header="0.5" footer="0.5"/>
      <pageSetup scale="61" orientation="portrait" r:id="rId3"/>
      <headerFooter alignWithMargins="0"/>
    </customSheetView>
    <customSheetView guid="{CCA0C3E2-B2E2-4226-9654-0AB73CE002E7}" scale="87" colorId="22" showPageBreaks="1" printArea="1" showRuler="0" topLeftCell="N67">
      <selection activeCell="T83" sqref="T83"/>
      <pageMargins left="0.5" right="0.25" top="0.5" bottom="0.55000000000000004" header="0.5" footer="0.5"/>
      <pageSetup scale="61" orientation="portrait" r:id="rId4"/>
      <headerFooter alignWithMargins="0"/>
    </customSheetView>
    <customSheetView guid="{56D44596-4A75-4B45-B852-2389F2F06E07}" scale="87" colorId="22" showRuler="0" topLeftCell="N67">
      <selection activeCell="T83" sqref="T83"/>
      <pageMargins left="0.5" right="0.25" top="0.5" bottom="0.55000000000000004" header="0.5" footer="0.5"/>
      <pageSetup scale="61" orientation="portrait" r:id="rId5"/>
      <headerFooter alignWithMargins="0"/>
    </customSheetView>
    <customSheetView guid="{D5B5BADA-8EBF-4C10-97E9-D8DAB5586B34}" scale="87" colorId="22" showPageBreaks="1" printArea="1" showRuler="0" topLeftCell="A4">
      <selection activeCell="P8" sqref="P8"/>
      <pageMargins left="0.5" right="0.25" top="0.5" bottom="0.55000000000000004" header="0.5" footer="0.5"/>
      <pageSetup scale="61" orientation="portrait" r:id="rId6"/>
      <headerFooter alignWithMargins="0"/>
    </customSheetView>
  </customSheetViews>
  <phoneticPr fontId="0" type="noConversion"/>
  <pageMargins left="0.5" right="0.25" top="0.5" bottom="0.55000000000000004" header="0.5" footer="0.5"/>
  <pageSetup scale="61" orientation="portrait"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ransitionEntry="1">
    <pageSetUpPr fitToPage="1"/>
  </sheetPr>
  <dimension ref="B2:Q177"/>
  <sheetViews>
    <sheetView defaultGridColor="0" colorId="22" zoomScale="87" zoomScaleNormal="87" workbookViewId="0">
      <selection activeCell="I7" sqref="I7"/>
    </sheetView>
  </sheetViews>
  <sheetFormatPr defaultColWidth="9.77734375" defaultRowHeight="15"/>
  <cols>
    <col min="1" max="1" width="7.77734375" customWidth="1"/>
    <col min="2" max="2" width="4.77734375" customWidth="1"/>
    <col min="3" max="3" width="15.77734375" customWidth="1"/>
    <col min="5" max="5" width="3.77734375" customWidth="1"/>
    <col min="6" max="7" width="16.77734375" customWidth="1"/>
    <col min="8" max="8" width="1.77734375" customWidth="1"/>
    <col min="9" max="9" width="21.77734375" customWidth="1"/>
    <col min="10" max="10" width="2.77734375" customWidth="1"/>
    <col min="11" max="11" width="1.77734375" customWidth="1"/>
    <col min="12" max="12" width="20.77734375" customWidth="1"/>
    <col min="13" max="13" width="1.77734375" customWidth="1"/>
  </cols>
  <sheetData>
    <row r="2" spans="2:17">
      <c r="Q2" t="s">
        <v>454</v>
      </c>
    </row>
    <row r="4" spans="2:17">
      <c r="Q4" t="s">
        <v>455</v>
      </c>
    </row>
    <row r="5" spans="2:17">
      <c r="B5" s="1" t="s">
        <v>494</v>
      </c>
      <c r="C5" s="2"/>
      <c r="D5" s="2"/>
      <c r="E5" s="2"/>
      <c r="F5" s="2" t="s">
        <v>495</v>
      </c>
      <c r="G5" s="2"/>
      <c r="H5" s="1"/>
      <c r="I5" s="2" t="s">
        <v>496</v>
      </c>
      <c r="J5" s="2"/>
      <c r="K5" s="1"/>
      <c r="L5" s="2" t="s">
        <v>497</v>
      </c>
      <c r="M5" s="4"/>
      <c r="Q5" t="s">
        <v>456</v>
      </c>
    </row>
    <row r="6" spans="2:17">
      <c r="B6" s="4"/>
      <c r="F6" s="17" t="s">
        <v>498</v>
      </c>
      <c r="H6" s="4"/>
      <c r="I6" t="s">
        <v>499</v>
      </c>
      <c r="K6" s="4"/>
      <c r="M6" s="4"/>
      <c r="Q6" t="s">
        <v>458</v>
      </c>
    </row>
    <row r="7" spans="2:17">
      <c r="B7" t="str">
        <f>'pg. 1'!$D$10</f>
        <v>[Utility Name]</v>
      </c>
      <c r="F7" t="s">
        <v>471</v>
      </c>
      <c r="H7" s="4"/>
      <c r="I7" s="933" t="str">
        <f>'pg. 1'!$O$31</f>
        <v>03/30/2025</v>
      </c>
      <c r="K7" s="4"/>
      <c r="L7" s="18" t="str">
        <f>'pg. 1'!$M$10</f>
        <v xml:space="preserve">   December 31, 2024</v>
      </c>
      <c r="M7" s="4"/>
      <c r="Q7" t="s">
        <v>459</v>
      </c>
    </row>
    <row r="8" spans="2:17">
      <c r="B8" s="7"/>
      <c r="C8" s="8"/>
      <c r="D8" s="8"/>
      <c r="E8" s="8"/>
      <c r="F8" s="8"/>
      <c r="G8" s="8"/>
      <c r="H8" s="7"/>
      <c r="I8" s="8"/>
      <c r="J8" s="8"/>
      <c r="K8" s="7"/>
      <c r="L8" s="8"/>
      <c r="M8" s="4"/>
      <c r="Q8" t="s">
        <v>462</v>
      </c>
    </row>
    <row r="9" spans="2:17">
      <c r="B9" s="4"/>
      <c r="M9" s="4"/>
      <c r="Q9" t="s">
        <v>720</v>
      </c>
    </row>
    <row r="10" spans="2:17">
      <c r="B10" s="30"/>
      <c r="C10" s="31"/>
      <c r="D10" s="31"/>
      <c r="E10" s="31"/>
      <c r="F10" s="31"/>
      <c r="G10" s="31"/>
      <c r="H10" s="31"/>
      <c r="I10" s="31"/>
      <c r="J10" s="31"/>
      <c r="K10" s="31"/>
      <c r="L10" s="31"/>
      <c r="M10" s="4"/>
    </row>
    <row r="11" spans="2:17">
      <c r="B11" s="7"/>
      <c r="C11" s="8"/>
      <c r="D11" s="8"/>
      <c r="E11" s="8"/>
      <c r="F11" s="8"/>
      <c r="G11" s="8"/>
      <c r="H11" s="8"/>
      <c r="I11" s="8"/>
      <c r="J11" s="8"/>
      <c r="K11" s="8"/>
      <c r="L11" s="8"/>
      <c r="M11" s="4"/>
    </row>
    <row r="12" spans="2:17">
      <c r="B12" s="4"/>
      <c r="M12" s="4"/>
    </row>
    <row r="13" spans="2:17">
      <c r="B13" s="21" t="s">
        <v>742</v>
      </c>
      <c r="C13" t="s">
        <v>743</v>
      </c>
      <c r="G13" t="s">
        <v>744</v>
      </c>
      <c r="M13" s="4"/>
    </row>
    <row r="14" spans="2:17">
      <c r="B14" s="4" t="s">
        <v>745</v>
      </c>
      <c r="G14" t="s">
        <v>746</v>
      </c>
      <c r="M14" s="4"/>
    </row>
    <row r="15" spans="2:17">
      <c r="B15" s="4" t="s">
        <v>747</v>
      </c>
      <c r="G15" t="s">
        <v>846</v>
      </c>
      <c r="M15" s="4"/>
    </row>
    <row r="16" spans="2:17">
      <c r="B16" s="4" t="s">
        <v>847</v>
      </c>
      <c r="G16" t="s">
        <v>848</v>
      </c>
      <c r="M16" s="4"/>
    </row>
    <row r="17" spans="2:13">
      <c r="B17" s="4" t="s">
        <v>849</v>
      </c>
      <c r="G17" t="s">
        <v>850</v>
      </c>
      <c r="M17" s="4"/>
    </row>
    <row r="18" spans="2:13">
      <c r="B18" s="4" t="s">
        <v>851</v>
      </c>
      <c r="G18" t="s">
        <v>852</v>
      </c>
      <c r="M18" s="4"/>
    </row>
    <row r="19" spans="2:13">
      <c r="B19" s="4" t="s">
        <v>853</v>
      </c>
      <c r="G19" t="s">
        <v>854</v>
      </c>
      <c r="M19" s="4"/>
    </row>
    <row r="20" spans="2:13">
      <c r="B20" s="4" t="s">
        <v>855</v>
      </c>
      <c r="G20" t="s">
        <v>856</v>
      </c>
      <c r="M20" s="4"/>
    </row>
    <row r="21" spans="2:13">
      <c r="B21" s="4" t="s">
        <v>857</v>
      </c>
      <c r="G21" t="s">
        <v>858</v>
      </c>
      <c r="M21" s="4"/>
    </row>
    <row r="22" spans="2:13">
      <c r="B22" s="4" t="s">
        <v>859</v>
      </c>
      <c r="G22" t="s">
        <v>860</v>
      </c>
      <c r="M22" s="4"/>
    </row>
    <row r="23" spans="2:13">
      <c r="B23" s="4" t="s">
        <v>787</v>
      </c>
      <c r="G23" t="s">
        <v>788</v>
      </c>
      <c r="M23" s="4"/>
    </row>
    <row r="24" spans="2:13">
      <c r="B24" s="4" t="s">
        <v>789</v>
      </c>
      <c r="G24" t="s">
        <v>790</v>
      </c>
      <c r="M24" s="4"/>
    </row>
    <row r="25" spans="2:13">
      <c r="B25" s="4" t="s">
        <v>791</v>
      </c>
      <c r="G25" t="s">
        <v>792</v>
      </c>
      <c r="M25" s="4"/>
    </row>
    <row r="26" spans="2:13">
      <c r="B26" s="4" t="s">
        <v>793</v>
      </c>
      <c r="G26" t="s">
        <v>794</v>
      </c>
      <c r="M26" s="4"/>
    </row>
    <row r="27" spans="2:13">
      <c r="B27" s="4" t="s">
        <v>795</v>
      </c>
      <c r="G27" t="s">
        <v>796</v>
      </c>
      <c r="M27" s="4"/>
    </row>
    <row r="28" spans="2:13">
      <c r="B28" s="4" t="s">
        <v>797</v>
      </c>
      <c r="G28" t="s">
        <v>798</v>
      </c>
      <c r="M28" s="4"/>
    </row>
    <row r="29" spans="2:13">
      <c r="B29" s="4" t="s">
        <v>799</v>
      </c>
      <c r="G29" t="s">
        <v>800</v>
      </c>
      <c r="M29" s="4"/>
    </row>
    <row r="30" spans="2:13">
      <c r="B30" s="4" t="s">
        <v>801</v>
      </c>
      <c r="G30" t="s">
        <v>802</v>
      </c>
      <c r="M30" s="4"/>
    </row>
    <row r="31" spans="2:13">
      <c r="B31" s="4" t="s">
        <v>803</v>
      </c>
      <c r="G31" t="s">
        <v>804</v>
      </c>
      <c r="M31" s="4"/>
    </row>
    <row r="32" spans="2:13">
      <c r="B32" s="4" t="s">
        <v>805</v>
      </c>
      <c r="G32" t="s">
        <v>806</v>
      </c>
      <c r="M32" s="4"/>
    </row>
    <row r="33" spans="2:13">
      <c r="B33" s="4" t="s">
        <v>807</v>
      </c>
      <c r="G33" t="s">
        <v>808</v>
      </c>
      <c r="M33" s="4"/>
    </row>
    <row r="34" spans="2:13">
      <c r="B34" s="21" t="s">
        <v>2478</v>
      </c>
      <c r="C34" t="s">
        <v>2479</v>
      </c>
      <c r="G34" t="s">
        <v>2480</v>
      </c>
      <c r="M34" s="4"/>
    </row>
    <row r="35" spans="2:13">
      <c r="B35" s="4" t="s">
        <v>2481</v>
      </c>
      <c r="G35" t="s">
        <v>2482</v>
      </c>
      <c r="M35" s="4"/>
    </row>
    <row r="36" spans="2:13">
      <c r="B36" s="7"/>
      <c r="C36" s="8"/>
      <c r="D36" s="8"/>
      <c r="E36" s="8"/>
      <c r="F36" s="8"/>
      <c r="G36" s="8"/>
      <c r="H36" s="8"/>
      <c r="I36" s="8"/>
      <c r="J36" s="8"/>
      <c r="K36" s="8"/>
      <c r="L36" s="8"/>
      <c r="M36" s="4"/>
    </row>
    <row r="37" spans="2:13">
      <c r="B37" s="4"/>
      <c r="G37" s="4"/>
      <c r="L37" s="4"/>
      <c r="M37" s="4"/>
    </row>
    <row r="38" spans="2:13">
      <c r="B38" s="21" t="s">
        <v>742</v>
      </c>
      <c r="C38" t="s">
        <v>2483</v>
      </c>
      <c r="G38" s="4" t="s">
        <v>2484</v>
      </c>
      <c r="L38" s="4" t="s">
        <v>2485</v>
      </c>
      <c r="M38" s="4"/>
    </row>
    <row r="39" spans="2:13">
      <c r="B39" s="4" t="s">
        <v>2486</v>
      </c>
      <c r="G39" s="4" t="s">
        <v>2487</v>
      </c>
      <c r="L39" s="4" t="s">
        <v>2488</v>
      </c>
      <c r="M39" s="4"/>
    </row>
    <row r="40" spans="2:13">
      <c r="B40" s="4" t="s">
        <v>2489</v>
      </c>
      <c r="G40" s="4" t="s">
        <v>2490</v>
      </c>
      <c r="L40" s="4" t="s">
        <v>2491</v>
      </c>
      <c r="M40" s="4"/>
    </row>
    <row r="41" spans="2:13">
      <c r="B41" s="4"/>
      <c r="G41" s="4" t="s">
        <v>2492</v>
      </c>
      <c r="L41" s="4"/>
      <c r="M41" s="4"/>
    </row>
    <row r="42" spans="2:13">
      <c r="B42" s="4"/>
      <c r="G42" s="4" t="s">
        <v>2493</v>
      </c>
      <c r="L42" s="4"/>
      <c r="M42" s="4"/>
    </row>
    <row r="43" spans="2:13">
      <c r="B43" s="4"/>
      <c r="E43" s="11"/>
      <c r="G43" s="4"/>
      <c r="L43" s="4"/>
      <c r="M43" s="4"/>
    </row>
    <row r="44" spans="2:13">
      <c r="B44" s="4"/>
      <c r="G44" s="4" t="s">
        <v>2494</v>
      </c>
      <c r="I44" s="11"/>
      <c r="L44" s="32"/>
      <c r="M44" s="4"/>
    </row>
    <row r="45" spans="2:13">
      <c r="B45" s="4"/>
      <c r="G45" s="4" t="s">
        <v>2495</v>
      </c>
      <c r="I45" s="11"/>
      <c r="L45" s="30"/>
      <c r="M45" s="4"/>
    </row>
    <row r="46" spans="2:13">
      <c r="B46" s="7"/>
      <c r="C46" s="8"/>
      <c r="D46" s="8"/>
      <c r="E46" s="8"/>
      <c r="F46" s="8"/>
      <c r="G46" s="7"/>
      <c r="H46" s="8"/>
      <c r="I46" s="8"/>
      <c r="J46" s="8"/>
      <c r="K46" s="8"/>
      <c r="L46" s="7"/>
      <c r="M46" s="4"/>
    </row>
    <row r="47" spans="2:13">
      <c r="B47" s="4"/>
      <c r="E47" s="6"/>
      <c r="M47" s="4"/>
    </row>
    <row r="48" spans="2:13">
      <c r="B48" s="4"/>
      <c r="E48" s="6"/>
      <c r="F48" s="31" t="s">
        <v>2496</v>
      </c>
      <c r="G48" s="31"/>
      <c r="H48" s="31"/>
      <c r="I48" s="31"/>
      <c r="J48" s="31"/>
      <c r="K48" s="31"/>
      <c r="L48" s="31"/>
      <c r="M48" s="4"/>
    </row>
    <row r="49" spans="2:13">
      <c r="B49" s="4"/>
      <c r="E49" s="6"/>
      <c r="F49" s="8" t="s">
        <v>2497</v>
      </c>
      <c r="G49" s="8"/>
      <c r="H49" s="8"/>
      <c r="I49" s="8"/>
      <c r="J49" s="8"/>
      <c r="K49" s="8"/>
      <c r="L49" s="8"/>
      <c r="M49" s="4"/>
    </row>
    <row r="50" spans="2:13">
      <c r="B50" s="4"/>
      <c r="C50" s="31"/>
      <c r="D50" s="31"/>
      <c r="E50" s="33"/>
      <c r="F50" s="6"/>
      <c r="H50" s="6"/>
      <c r="I50" s="6"/>
      <c r="M50" s="4"/>
    </row>
    <row r="51" spans="2:13">
      <c r="B51" s="4" t="s">
        <v>752</v>
      </c>
      <c r="C51" s="31" t="s">
        <v>2498</v>
      </c>
      <c r="D51" s="31"/>
      <c r="E51" s="33"/>
      <c r="F51" s="6"/>
      <c r="H51" s="6"/>
      <c r="I51" s="6"/>
      <c r="M51" s="4"/>
    </row>
    <row r="52" spans="2:13">
      <c r="B52" s="4" t="s">
        <v>2499</v>
      </c>
      <c r="C52" s="31" t="s">
        <v>2500</v>
      </c>
      <c r="D52" s="31"/>
      <c r="E52" s="33"/>
      <c r="F52" s="34" t="s">
        <v>2501</v>
      </c>
      <c r="G52" s="24" t="s">
        <v>2502</v>
      </c>
      <c r="H52" s="6"/>
      <c r="I52" s="34" t="s">
        <v>2503</v>
      </c>
      <c r="L52" s="24" t="s">
        <v>2504</v>
      </c>
      <c r="M52" s="4"/>
    </row>
    <row r="53" spans="2:13">
      <c r="B53" s="4"/>
      <c r="C53" s="31"/>
      <c r="D53" s="31"/>
      <c r="E53" s="6"/>
      <c r="F53" s="34" t="s">
        <v>2505</v>
      </c>
      <c r="G53" s="24" t="s">
        <v>2506</v>
      </c>
      <c r="H53" s="6"/>
      <c r="I53" s="34" t="s">
        <v>2506</v>
      </c>
      <c r="L53" s="24" t="s">
        <v>2507</v>
      </c>
      <c r="M53" s="4"/>
    </row>
    <row r="54" spans="2:13">
      <c r="B54" s="4"/>
      <c r="C54" s="31" t="s">
        <v>739</v>
      </c>
      <c r="D54" s="31"/>
      <c r="E54" s="6"/>
      <c r="F54" s="34" t="s">
        <v>2508</v>
      </c>
      <c r="G54" s="24" t="s">
        <v>675</v>
      </c>
      <c r="H54" s="6"/>
      <c r="I54" s="34" t="s">
        <v>741</v>
      </c>
      <c r="M54" s="4"/>
    </row>
    <row r="55" spans="2:13">
      <c r="B55" s="7"/>
      <c r="C55" s="8"/>
      <c r="D55" s="8"/>
      <c r="E55" s="9"/>
      <c r="F55" s="9"/>
      <c r="G55" s="8"/>
      <c r="H55" s="9"/>
      <c r="I55" s="9"/>
      <c r="J55" s="8"/>
      <c r="K55" s="8"/>
      <c r="L55" s="8"/>
      <c r="M55" s="4"/>
    </row>
    <row r="56" spans="2:13">
      <c r="B56" s="35" t="s">
        <v>2509</v>
      </c>
      <c r="C56" t="s">
        <v>2510</v>
      </c>
      <c r="E56" s="6"/>
      <c r="F56" s="6"/>
      <c r="H56" s="6"/>
      <c r="I56" s="6"/>
      <c r="M56" s="4"/>
    </row>
    <row r="57" spans="2:13">
      <c r="B57" s="35" t="s">
        <v>2511</v>
      </c>
      <c r="C57" t="s">
        <v>2512</v>
      </c>
      <c r="E57" s="6"/>
      <c r="F57" s="6"/>
      <c r="H57" s="6"/>
      <c r="I57" s="6"/>
      <c r="M57" s="4"/>
    </row>
    <row r="58" spans="2:13">
      <c r="B58" s="35" t="s">
        <v>2513</v>
      </c>
      <c r="C58" t="s">
        <v>2514</v>
      </c>
      <c r="E58" s="6"/>
      <c r="F58" s="6"/>
      <c r="H58" s="6"/>
      <c r="I58" s="6"/>
      <c r="M58" s="4"/>
    </row>
    <row r="59" spans="2:13">
      <c r="B59" s="4"/>
      <c r="C59" t="s">
        <v>2515</v>
      </c>
      <c r="E59" s="6"/>
      <c r="F59" s="6"/>
      <c r="H59" s="6"/>
      <c r="I59" s="6"/>
      <c r="M59" s="4"/>
    </row>
    <row r="60" spans="2:13">
      <c r="B60" s="7"/>
      <c r="C60" s="8"/>
      <c r="D60" s="8"/>
      <c r="E60" s="9"/>
      <c r="F60" s="9"/>
      <c r="G60" s="8"/>
      <c r="H60" s="9"/>
      <c r="I60" s="9"/>
      <c r="J60" s="8"/>
      <c r="K60" s="8"/>
      <c r="L60" s="8"/>
      <c r="M60" s="4"/>
    </row>
    <row r="61" spans="2:13">
      <c r="B61" s="35" t="s">
        <v>2516</v>
      </c>
      <c r="E61" s="6"/>
      <c r="F61" s="33"/>
      <c r="G61" s="31"/>
      <c r="H61" s="6"/>
      <c r="I61" s="6"/>
      <c r="M61" s="4"/>
    </row>
    <row r="62" spans="2:13">
      <c r="B62" s="35" t="s">
        <v>2517</v>
      </c>
      <c r="E62" s="6"/>
      <c r="F62" s="6"/>
      <c r="H62" s="6"/>
      <c r="I62" s="6"/>
      <c r="M62" s="4"/>
    </row>
    <row r="63" spans="2:13">
      <c r="B63" s="35" t="s">
        <v>2518</v>
      </c>
      <c r="E63" s="6"/>
      <c r="F63" s="6"/>
      <c r="H63" s="6"/>
      <c r="I63" s="6"/>
      <c r="M63" s="4"/>
    </row>
    <row r="64" spans="2:13">
      <c r="B64" s="4">
        <v>10</v>
      </c>
      <c r="E64" s="6"/>
      <c r="F64" s="6"/>
      <c r="H64" s="6"/>
      <c r="I64" s="6"/>
      <c r="M64" s="4"/>
    </row>
    <row r="65" spans="2:13">
      <c r="B65" s="4">
        <v>11</v>
      </c>
      <c r="E65" s="6"/>
      <c r="F65" s="6"/>
      <c r="H65" s="6"/>
      <c r="I65" s="6"/>
      <c r="M65" s="4"/>
    </row>
    <row r="66" spans="2:13">
      <c r="B66" s="4">
        <v>12</v>
      </c>
      <c r="E66" s="6"/>
      <c r="F66" s="6"/>
      <c r="H66" s="6"/>
      <c r="I66" s="6"/>
      <c r="M66" s="4"/>
    </row>
    <row r="67" spans="2:13">
      <c r="B67" s="4">
        <v>13</v>
      </c>
      <c r="E67" s="6"/>
      <c r="F67" s="6"/>
      <c r="H67" s="6"/>
      <c r="I67" s="6"/>
      <c r="M67" s="4"/>
    </row>
    <row r="68" spans="2:13">
      <c r="B68" s="4">
        <v>14</v>
      </c>
      <c r="E68" s="6"/>
      <c r="F68" s="6"/>
      <c r="H68" s="6"/>
      <c r="I68" s="6"/>
      <c r="M68" s="4"/>
    </row>
    <row r="69" spans="2:13">
      <c r="B69" s="4">
        <v>15</v>
      </c>
      <c r="E69" s="6"/>
      <c r="F69" s="6"/>
      <c r="H69" s="6"/>
      <c r="I69" s="6"/>
      <c r="M69" s="4"/>
    </row>
    <row r="70" spans="2:13">
      <c r="B70" s="4">
        <v>16</v>
      </c>
      <c r="E70" s="6"/>
      <c r="F70" s="6"/>
      <c r="H70" s="6"/>
      <c r="I70" s="6"/>
      <c r="M70" s="4"/>
    </row>
    <row r="71" spans="2:13">
      <c r="B71" s="4">
        <v>17</v>
      </c>
      <c r="E71" s="6"/>
      <c r="F71" s="6"/>
      <c r="H71" s="6"/>
      <c r="I71" s="6"/>
      <c r="M71" s="4"/>
    </row>
    <row r="72" spans="2:13">
      <c r="B72" s="4">
        <v>18</v>
      </c>
      <c r="E72" s="6"/>
      <c r="F72" s="6"/>
      <c r="H72" s="6"/>
      <c r="I72" s="6"/>
      <c r="M72" s="4"/>
    </row>
    <row r="73" spans="2:13">
      <c r="B73" s="4">
        <v>19</v>
      </c>
      <c r="E73" s="6"/>
      <c r="F73" s="6"/>
      <c r="H73" s="6"/>
      <c r="I73" s="6"/>
      <c r="M73" s="4"/>
    </row>
    <row r="74" spans="2:13">
      <c r="B74" s="4">
        <v>20</v>
      </c>
      <c r="E74" s="6"/>
      <c r="F74" s="6"/>
      <c r="H74" s="6"/>
      <c r="I74" s="6"/>
      <c r="M74" s="4"/>
    </row>
    <row r="75" spans="2:13">
      <c r="B75" s="4">
        <v>21</v>
      </c>
      <c r="E75" s="6"/>
      <c r="F75" s="6"/>
      <c r="H75" s="6"/>
      <c r="I75" s="6"/>
      <c r="M75" s="4"/>
    </row>
    <row r="76" spans="2:13">
      <c r="B76" s="4">
        <v>22</v>
      </c>
      <c r="E76" s="6"/>
      <c r="F76" s="6"/>
      <c r="H76" s="6"/>
      <c r="I76" s="6"/>
      <c r="M76" s="4"/>
    </row>
    <row r="77" spans="2:13">
      <c r="B77" s="4">
        <v>23</v>
      </c>
      <c r="E77" s="6"/>
      <c r="F77" s="6"/>
      <c r="H77" s="6"/>
      <c r="I77" s="6"/>
      <c r="M77" s="4"/>
    </row>
    <row r="78" spans="2:13">
      <c r="B78" s="4">
        <v>24</v>
      </c>
      <c r="E78" s="6"/>
      <c r="F78" s="6"/>
      <c r="H78" s="6"/>
      <c r="I78" s="6"/>
      <c r="M78" s="4"/>
    </row>
    <row r="79" spans="2:13">
      <c r="B79" s="4">
        <v>25</v>
      </c>
      <c r="E79" s="6"/>
      <c r="F79" s="6"/>
      <c r="H79" s="6"/>
      <c r="I79" s="6"/>
      <c r="M79" s="4"/>
    </row>
    <row r="80" spans="2:13">
      <c r="B80" s="7">
        <v>26</v>
      </c>
      <c r="C80" s="8"/>
      <c r="D80" s="8"/>
      <c r="E80" s="9"/>
      <c r="F80" s="9"/>
      <c r="G80" s="8"/>
      <c r="H80" s="9"/>
      <c r="I80" s="9"/>
      <c r="J80" s="8"/>
      <c r="K80" s="8"/>
      <c r="L80" s="8"/>
      <c r="M80" s="4"/>
    </row>
    <row r="84" spans="6:12">
      <c r="F84" s="15"/>
      <c r="L84" s="15" t="s">
        <v>2218</v>
      </c>
    </row>
    <row r="85" spans="6:12">
      <c r="L85" s="694"/>
    </row>
    <row r="90" spans="6:12" ht="11.25" customHeight="1"/>
    <row r="177" spans="14:16">
      <c r="N177" t="s">
        <v>492</v>
      </c>
      <c r="O177" t="s">
        <v>492</v>
      </c>
      <c r="P177" t="s">
        <v>492</v>
      </c>
    </row>
  </sheetData>
  <customSheetViews>
    <customSheetView guid="{3336704C-C86D-41A0-9B04-03A25221C3F1}" scale="87" colorId="22" showPageBreaks="1" fitToPage="1" printArea="1" showRuler="0" topLeftCell="A31">
      <selection activeCell="L8" sqref="L8"/>
      <pageMargins left="0.5" right="0.5" top="0.5" bottom="0.55000000000000004" header="0.5" footer="0.5"/>
      <pageSetup scale="57" orientation="portrait" r:id="rId1"/>
      <headerFooter alignWithMargins="0"/>
    </customSheetView>
    <customSheetView guid="{186A0260-DB8C-42F6-ADCE-9C35D9933D5B}" scale="87" colorId="22" fitToPage="1" showRuler="0">
      <selection activeCell="L8" sqref="L8"/>
      <pageMargins left="0.5" right="0.5" top="0.5" bottom="0.55000000000000004" header="0.5" footer="0.5"/>
      <pageSetup scale="57" orientation="portrait" r:id="rId2"/>
      <headerFooter alignWithMargins="0"/>
    </customSheetView>
    <customSheetView guid="{0F9397AA-B4ED-47EF-BC79-BFEC0D3E0701}" scale="87" colorId="22" showPageBreaks="1" fitToPage="1" printArea="1" showRuler="0" topLeftCell="D59">
      <selection activeCell="L84" sqref="L84"/>
      <pageMargins left="0.5" right="0.5" top="0.5" bottom="0.55000000000000004" header="0.5" footer="0.5"/>
      <pageSetup scale="59" orientation="portrait" r:id="rId3"/>
      <headerFooter alignWithMargins="0"/>
    </customSheetView>
    <customSheetView guid="{CCA0C3E2-B2E2-4226-9654-0AB73CE002E7}" scale="87" colorId="22" showPageBreaks="1" fitToPage="1" printArea="1" showRuler="0" topLeftCell="H73">
      <selection activeCell="N90" sqref="N90"/>
      <pageMargins left="0.5" right="0.5" top="0.5" bottom="0.55000000000000004" header="0.5" footer="0.5"/>
      <pageSetup scale="57" orientation="portrait" r:id="rId4"/>
      <headerFooter alignWithMargins="0"/>
    </customSheetView>
    <customSheetView guid="{56D44596-4A75-4B45-B852-2389F2F06E07}" scale="87" colorId="22" fitToPage="1" showRuler="0" topLeftCell="H73">
      <selection activeCell="N90" sqref="N90"/>
      <pageMargins left="0.5" right="0.5" top="0.5" bottom="0.55000000000000004" header="0.5" footer="0.5"/>
      <pageSetup scale="57" orientation="portrait" r:id="rId5"/>
      <headerFooter alignWithMargins="0"/>
    </customSheetView>
    <customSheetView guid="{D5B5BADA-8EBF-4C10-97E9-D8DAB5586B34}" scale="87" colorId="22" showPageBreaks="1" fitToPage="1" printArea="1" showRuler="0">
      <selection activeCell="L8" sqref="L8"/>
      <pageMargins left="0.5" right="0.5" top="0.5" bottom="0.55000000000000004" header="0.5" footer="0.5"/>
      <pageSetup scale="57" orientation="portrait" r:id="rId6"/>
      <headerFooter alignWithMargins="0"/>
    </customSheetView>
  </customSheetViews>
  <phoneticPr fontId="0" type="noConversion"/>
  <pageMargins left="0.5" right="0.5" top="0.5" bottom="0.55000000000000004" header="0.5" footer="0.5"/>
  <pageSetup scale="57" orientation="portrait"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transitionEntry="1">
    <pageSetUpPr fitToPage="1"/>
  </sheetPr>
  <dimension ref="B2:V158"/>
  <sheetViews>
    <sheetView defaultGridColor="0" topLeftCell="A10" colorId="22" zoomScale="87" workbookViewId="0">
      <selection activeCell="M7" sqref="M7"/>
    </sheetView>
  </sheetViews>
  <sheetFormatPr defaultColWidth="9.77734375" defaultRowHeight="15"/>
  <cols>
    <col min="2" max="3" width="1.77734375" customWidth="1"/>
    <col min="8" max="8" width="1.77734375" customWidth="1"/>
    <col min="9" max="9" width="11.77734375" customWidth="1"/>
    <col min="10" max="10" width="12.77734375" customWidth="1"/>
    <col min="11" max="11" width="14.77734375" customWidth="1"/>
    <col min="12" max="12" width="1.77734375" customWidth="1"/>
    <col min="13" max="13" width="13.77734375" customWidth="1"/>
    <col min="15" max="15" width="1.77734375" customWidth="1"/>
    <col min="16" max="16" width="13.77734375" customWidth="1"/>
    <col min="17" max="17" width="9.77734375" customWidth="1"/>
    <col min="18" max="18" width="0.21875" customWidth="1"/>
  </cols>
  <sheetData>
    <row r="2" spans="2:22">
      <c r="V2" t="s">
        <v>454</v>
      </c>
    </row>
    <row r="4" spans="2:22">
      <c r="C4" s="8"/>
      <c r="V4" t="s">
        <v>455</v>
      </c>
    </row>
    <row r="5" spans="2:22">
      <c r="C5" s="1"/>
      <c r="D5" s="2" t="s">
        <v>494</v>
      </c>
      <c r="E5" s="2"/>
      <c r="F5" s="2"/>
      <c r="G5" s="2"/>
      <c r="H5" s="1"/>
      <c r="I5" s="2" t="s">
        <v>495</v>
      </c>
      <c r="J5" s="2"/>
      <c r="K5" s="2"/>
      <c r="L5" s="1"/>
      <c r="M5" s="2" t="s">
        <v>496</v>
      </c>
      <c r="N5" s="2"/>
      <c r="O5" s="1"/>
      <c r="P5" s="2" t="s">
        <v>497</v>
      </c>
      <c r="Q5" s="3"/>
      <c r="R5" s="4"/>
      <c r="V5" t="s">
        <v>456</v>
      </c>
    </row>
    <row r="6" spans="2:22">
      <c r="C6" s="4"/>
      <c r="H6" s="4"/>
      <c r="I6" s="17" t="s">
        <v>498</v>
      </c>
      <c r="L6" s="4"/>
      <c r="M6" t="s">
        <v>499</v>
      </c>
      <c r="O6" s="4"/>
      <c r="Q6" s="6"/>
      <c r="R6" s="4"/>
      <c r="V6" t="s">
        <v>458</v>
      </c>
    </row>
    <row r="7" spans="2:22">
      <c r="C7" s="4"/>
      <c r="D7" t="str">
        <f>'pg. 1'!$D$10</f>
        <v>[Utility Name]</v>
      </c>
      <c r="H7" s="4"/>
      <c r="I7" t="s">
        <v>471</v>
      </c>
      <c r="L7" s="4"/>
      <c r="M7" s="933" t="str">
        <f>'pg. 1'!$O$31</f>
        <v>03/30/2025</v>
      </c>
      <c r="O7" s="4"/>
      <c r="P7" s="18" t="str">
        <f>'pg. 1'!$M$10</f>
        <v xml:space="preserve">   December 31, 2024</v>
      </c>
      <c r="Q7" s="6"/>
      <c r="R7" s="4"/>
      <c r="V7" t="s">
        <v>459</v>
      </c>
    </row>
    <row r="8" spans="2:22">
      <c r="C8" s="7"/>
      <c r="D8" s="8"/>
      <c r="E8" s="8"/>
      <c r="F8" s="8"/>
      <c r="G8" s="8"/>
      <c r="H8" s="7"/>
      <c r="I8" s="8"/>
      <c r="J8" s="8"/>
      <c r="K8" s="8"/>
      <c r="L8" s="7"/>
      <c r="M8" s="8"/>
      <c r="N8" s="8"/>
      <c r="O8" s="7"/>
      <c r="P8" s="8"/>
      <c r="Q8" s="9"/>
      <c r="R8" s="4"/>
      <c r="V8" t="s">
        <v>462</v>
      </c>
    </row>
    <row r="9" spans="2:22">
      <c r="C9" s="4"/>
      <c r="P9" s="2"/>
      <c r="Q9" s="3"/>
      <c r="R9" s="4"/>
      <c r="V9" t="s">
        <v>2519</v>
      </c>
    </row>
    <row r="10" spans="2:22">
      <c r="B10" s="6"/>
      <c r="G10" t="s">
        <v>2520</v>
      </c>
      <c r="Q10" s="6"/>
      <c r="R10" s="4"/>
    </row>
    <row r="11" spans="2:22">
      <c r="B11" s="6"/>
      <c r="C11" s="8"/>
      <c r="D11" s="8"/>
      <c r="E11" s="8"/>
      <c r="F11" s="8"/>
      <c r="G11" s="8"/>
      <c r="H11" s="8"/>
      <c r="I11" s="8"/>
      <c r="J11" s="8"/>
      <c r="K11" s="8"/>
      <c r="L11" s="8"/>
      <c r="M11" s="8"/>
      <c r="N11" s="8"/>
      <c r="O11" s="8"/>
      <c r="P11" s="8"/>
      <c r="Q11" s="9"/>
      <c r="R11" s="4"/>
    </row>
    <row r="12" spans="2:22">
      <c r="B12" s="6"/>
      <c r="R12" s="4"/>
    </row>
    <row r="13" spans="2:22">
      <c r="B13" s="6"/>
      <c r="D13" t="s">
        <v>2521</v>
      </c>
      <c r="K13" t="s">
        <v>2528</v>
      </c>
      <c r="R13" s="4"/>
    </row>
    <row r="14" spans="2:22">
      <c r="B14" s="6"/>
      <c r="D14" t="s">
        <v>2522</v>
      </c>
      <c r="K14" t="s">
        <v>976</v>
      </c>
      <c r="R14" s="4"/>
    </row>
    <row r="15" spans="2:22">
      <c r="B15" s="6"/>
      <c r="D15" t="s">
        <v>2523</v>
      </c>
      <c r="K15" t="s">
        <v>977</v>
      </c>
      <c r="R15" s="4"/>
    </row>
    <row r="16" spans="2:22">
      <c r="B16" s="6"/>
      <c r="D16" t="s">
        <v>2524</v>
      </c>
      <c r="K16" t="s">
        <v>978</v>
      </c>
      <c r="R16" s="4"/>
    </row>
    <row r="17" spans="2:18">
      <c r="B17" s="6"/>
      <c r="D17" t="s">
        <v>2525</v>
      </c>
      <c r="K17" t="s">
        <v>979</v>
      </c>
      <c r="R17" s="4"/>
    </row>
    <row r="18" spans="2:18">
      <c r="B18" s="6"/>
      <c r="D18" t="s">
        <v>2526</v>
      </c>
      <c r="K18" t="s">
        <v>980</v>
      </c>
      <c r="R18" s="4"/>
    </row>
    <row r="19" spans="2:18">
      <c r="B19" s="6"/>
      <c r="D19" t="s">
        <v>2527</v>
      </c>
      <c r="K19" t="s">
        <v>981</v>
      </c>
      <c r="R19" s="4"/>
    </row>
    <row r="20" spans="2:18">
      <c r="B20" s="6"/>
      <c r="D20" t="s">
        <v>975</v>
      </c>
      <c r="R20" s="4"/>
    </row>
    <row r="21" spans="2:18">
      <c r="B21" s="6"/>
      <c r="R21" s="4"/>
    </row>
    <row r="22" spans="2:18">
      <c r="B22" s="6"/>
      <c r="D22" t="s">
        <v>303</v>
      </c>
      <c r="K22" t="s">
        <v>983</v>
      </c>
      <c r="R22" s="4"/>
    </row>
    <row r="23" spans="2:18">
      <c r="B23" s="6"/>
      <c r="K23" t="s">
        <v>985</v>
      </c>
      <c r="R23" s="4"/>
    </row>
    <row r="24" spans="2:18">
      <c r="B24" s="6"/>
      <c r="K24" t="s">
        <v>987</v>
      </c>
      <c r="R24" s="37"/>
    </row>
    <row r="25" spans="2:18">
      <c r="B25" s="6"/>
      <c r="D25" t="s">
        <v>982</v>
      </c>
      <c r="R25" s="37"/>
    </row>
    <row r="26" spans="2:18">
      <c r="B26" s="6"/>
      <c r="D26" t="s">
        <v>984</v>
      </c>
      <c r="R26" s="37"/>
    </row>
    <row r="27" spans="2:18">
      <c r="B27" s="6"/>
      <c r="D27" t="s">
        <v>986</v>
      </c>
      <c r="K27" t="s">
        <v>309</v>
      </c>
      <c r="R27" s="37"/>
    </row>
    <row r="28" spans="2:18">
      <c r="B28" s="6"/>
      <c r="D28" t="s">
        <v>988</v>
      </c>
      <c r="K28" t="s">
        <v>992</v>
      </c>
      <c r="R28" s="37"/>
    </row>
    <row r="29" spans="2:18">
      <c r="B29" s="6"/>
      <c r="D29" t="s">
        <v>989</v>
      </c>
      <c r="K29" t="s">
        <v>994</v>
      </c>
      <c r="R29" s="37"/>
    </row>
    <row r="30" spans="2:18">
      <c r="B30" s="6"/>
      <c r="D30" t="s">
        <v>990</v>
      </c>
      <c r="K30" t="s">
        <v>996</v>
      </c>
      <c r="R30" s="37"/>
    </row>
    <row r="31" spans="2:18">
      <c r="B31" s="6"/>
      <c r="R31" s="37"/>
    </row>
    <row r="32" spans="2:18">
      <c r="B32" s="6"/>
      <c r="D32" t="s">
        <v>991</v>
      </c>
      <c r="R32" s="37"/>
    </row>
    <row r="33" spans="2:18">
      <c r="B33" s="6"/>
      <c r="D33" t="s">
        <v>993</v>
      </c>
      <c r="K33" t="s">
        <v>310</v>
      </c>
      <c r="R33" s="37"/>
    </row>
    <row r="34" spans="2:18">
      <c r="B34" s="6"/>
      <c r="D34" t="s">
        <v>995</v>
      </c>
      <c r="K34" t="s">
        <v>997</v>
      </c>
      <c r="R34" s="37"/>
    </row>
    <row r="35" spans="2:18">
      <c r="B35" s="6"/>
      <c r="D35" t="s">
        <v>304</v>
      </c>
      <c r="K35" t="s">
        <v>998</v>
      </c>
      <c r="R35" s="37"/>
    </row>
    <row r="36" spans="2:18">
      <c r="B36" s="6"/>
      <c r="K36" t="s">
        <v>2219</v>
      </c>
      <c r="R36" s="37"/>
    </row>
    <row r="37" spans="2:18">
      <c r="B37" s="6"/>
      <c r="K37" t="s">
        <v>999</v>
      </c>
      <c r="R37" s="37"/>
    </row>
    <row r="38" spans="2:18">
      <c r="B38" s="6"/>
      <c r="D38" t="s">
        <v>305</v>
      </c>
      <c r="K38" t="s">
        <v>1000</v>
      </c>
      <c r="R38" s="37"/>
    </row>
    <row r="39" spans="2:18">
      <c r="B39" s="6"/>
      <c r="D39" t="s">
        <v>306</v>
      </c>
      <c r="R39" s="37"/>
    </row>
    <row r="40" spans="2:18">
      <c r="B40" s="6"/>
      <c r="D40" t="s">
        <v>307</v>
      </c>
      <c r="R40" s="37"/>
    </row>
    <row r="41" spans="2:18">
      <c r="B41" s="6"/>
      <c r="D41" t="s">
        <v>1001</v>
      </c>
      <c r="K41" t="s">
        <v>311</v>
      </c>
      <c r="R41" s="37"/>
    </row>
    <row r="42" spans="2:18">
      <c r="B42" s="6"/>
      <c r="D42" t="s">
        <v>1002</v>
      </c>
      <c r="K42" t="s">
        <v>1006</v>
      </c>
      <c r="R42" s="37"/>
    </row>
    <row r="43" spans="2:18">
      <c r="B43" s="6"/>
      <c r="K43" t="s">
        <v>1008</v>
      </c>
      <c r="R43" s="37"/>
    </row>
    <row r="44" spans="2:18">
      <c r="B44" s="6"/>
      <c r="D44" t="s">
        <v>1003</v>
      </c>
      <c r="K44" t="s">
        <v>312</v>
      </c>
      <c r="R44" s="37"/>
    </row>
    <row r="45" spans="2:18">
      <c r="B45" s="6"/>
      <c r="D45" t="s">
        <v>1004</v>
      </c>
      <c r="K45" t="s">
        <v>1009</v>
      </c>
      <c r="R45" s="37"/>
    </row>
    <row r="46" spans="2:18">
      <c r="B46" s="6"/>
      <c r="D46" t="s">
        <v>1005</v>
      </c>
      <c r="R46" s="37"/>
    </row>
    <row r="47" spans="2:18">
      <c r="B47" s="6"/>
      <c r="D47" t="s">
        <v>1007</v>
      </c>
      <c r="R47" s="37"/>
    </row>
    <row r="48" spans="2:18">
      <c r="B48" s="6"/>
      <c r="D48" t="s">
        <v>308</v>
      </c>
      <c r="R48" s="37"/>
    </row>
    <row r="49" spans="2:18">
      <c r="B49" s="6"/>
      <c r="R49" s="37"/>
    </row>
    <row r="50" spans="2:18">
      <c r="B50" s="6"/>
      <c r="C50" s="8"/>
      <c r="D50" s="8"/>
      <c r="E50" s="8"/>
      <c r="F50" s="8"/>
      <c r="G50" s="8"/>
      <c r="H50" s="8"/>
      <c r="I50" s="8"/>
      <c r="J50" s="8"/>
      <c r="K50" s="8"/>
      <c r="L50" s="8"/>
      <c r="M50" s="8"/>
      <c r="N50" s="8"/>
      <c r="O50" s="8"/>
      <c r="P50" s="8"/>
      <c r="Q50" s="8"/>
      <c r="R50" s="37"/>
    </row>
    <row r="51" spans="2:18">
      <c r="B51" s="6"/>
      <c r="R51" s="37"/>
    </row>
    <row r="52" spans="2:18">
      <c r="B52" s="6"/>
      <c r="D52" s="38"/>
      <c r="E52" s="11"/>
      <c r="F52" s="11"/>
      <c r="G52" s="11"/>
      <c r="H52" s="11"/>
      <c r="I52" s="11"/>
      <c r="J52" s="11"/>
      <c r="K52" s="11"/>
      <c r="L52" s="11"/>
      <c r="M52" s="11"/>
      <c r="N52" s="11"/>
      <c r="O52" s="11"/>
      <c r="P52" s="11"/>
      <c r="Q52" s="11"/>
      <c r="R52" s="37"/>
    </row>
    <row r="53" spans="2:18">
      <c r="B53" s="6"/>
      <c r="E53" s="11"/>
      <c r="F53" s="11"/>
      <c r="G53" s="11"/>
      <c r="H53" s="11"/>
      <c r="I53" s="11"/>
      <c r="J53" s="11"/>
      <c r="K53" s="11"/>
      <c r="L53" s="11"/>
      <c r="M53" s="11"/>
      <c r="N53" s="11"/>
      <c r="O53" s="11"/>
      <c r="P53" s="11"/>
      <c r="Q53" s="11"/>
      <c r="R53" s="37"/>
    </row>
    <row r="54" spans="2:18">
      <c r="B54" s="6"/>
      <c r="E54" s="11"/>
      <c r="F54" s="11"/>
      <c r="G54" s="11"/>
      <c r="H54" s="11"/>
      <c r="I54" s="11"/>
      <c r="J54" s="11"/>
      <c r="K54" s="11"/>
      <c r="L54" s="11"/>
      <c r="M54" s="11"/>
      <c r="N54" s="11"/>
      <c r="O54" s="11"/>
      <c r="P54" s="11"/>
      <c r="Q54" s="11"/>
      <c r="R54" s="37"/>
    </row>
    <row r="55" spans="2:18">
      <c r="B55" s="6"/>
      <c r="D55" s="11"/>
      <c r="E55" s="11"/>
      <c r="F55" s="11"/>
      <c r="G55" s="11"/>
      <c r="H55" s="11"/>
      <c r="I55" s="11"/>
      <c r="J55" s="11"/>
      <c r="K55" s="11"/>
      <c r="L55" s="11"/>
      <c r="M55" s="11"/>
      <c r="N55" s="11"/>
      <c r="O55" s="11"/>
      <c r="P55" s="11"/>
      <c r="Q55" s="11"/>
      <c r="R55" s="37"/>
    </row>
    <row r="56" spans="2:18">
      <c r="B56" s="6"/>
      <c r="D56" s="11"/>
      <c r="E56" s="11"/>
      <c r="F56" s="11"/>
      <c r="G56" s="11"/>
      <c r="H56" s="11"/>
      <c r="I56" s="11"/>
      <c r="J56" s="11"/>
      <c r="K56" s="11"/>
      <c r="L56" s="11"/>
      <c r="M56" s="11"/>
      <c r="N56" s="11"/>
      <c r="O56" s="11"/>
      <c r="P56" s="11"/>
      <c r="Q56" s="11"/>
      <c r="R56" s="37"/>
    </row>
    <row r="57" spans="2:18">
      <c r="B57" s="6"/>
      <c r="D57" s="11"/>
      <c r="E57" s="11"/>
      <c r="F57" s="11"/>
      <c r="G57" s="11"/>
      <c r="H57" s="11"/>
      <c r="I57" s="11"/>
      <c r="J57" s="11"/>
      <c r="K57" s="11"/>
      <c r="L57" s="11"/>
      <c r="M57" s="11"/>
      <c r="N57" s="11"/>
      <c r="O57" s="11"/>
      <c r="P57" s="11"/>
      <c r="Q57" s="11"/>
      <c r="R57" s="37"/>
    </row>
    <row r="58" spans="2:18">
      <c r="B58" s="6"/>
      <c r="D58" s="11"/>
      <c r="E58" s="11"/>
      <c r="F58" s="11"/>
      <c r="G58" s="11"/>
      <c r="H58" s="11"/>
      <c r="I58" s="11"/>
      <c r="J58" s="11"/>
      <c r="K58" s="11"/>
      <c r="L58" s="11"/>
      <c r="M58" s="11"/>
      <c r="N58" s="11"/>
      <c r="O58" s="11"/>
      <c r="P58" s="11"/>
      <c r="Q58" s="11"/>
      <c r="R58" s="37"/>
    </row>
    <row r="59" spans="2:18">
      <c r="B59" s="6"/>
      <c r="D59" s="11"/>
      <c r="E59" s="11"/>
      <c r="F59" s="11"/>
      <c r="G59" s="11"/>
      <c r="H59" s="11"/>
      <c r="I59" s="11"/>
      <c r="J59" s="11"/>
      <c r="K59" s="11"/>
      <c r="L59" s="11"/>
      <c r="M59" s="11"/>
      <c r="N59" s="11"/>
      <c r="O59" s="11"/>
      <c r="P59" s="11"/>
      <c r="Q59" s="11"/>
      <c r="R59" s="37"/>
    </row>
    <row r="60" spans="2:18">
      <c r="B60" s="6"/>
      <c r="D60" s="11"/>
      <c r="E60" s="11"/>
      <c r="F60" s="11"/>
      <c r="G60" s="11"/>
      <c r="H60" s="11"/>
      <c r="I60" s="11"/>
      <c r="J60" s="11"/>
      <c r="K60" s="11"/>
      <c r="L60" s="11"/>
      <c r="M60" s="11"/>
      <c r="N60" s="11"/>
      <c r="O60" s="11"/>
      <c r="P60" s="11"/>
      <c r="Q60" s="11"/>
      <c r="R60" s="37"/>
    </row>
    <row r="61" spans="2:18">
      <c r="B61" s="6"/>
      <c r="D61" s="11"/>
      <c r="E61" s="11"/>
      <c r="F61" s="11"/>
      <c r="G61" s="11"/>
      <c r="H61" s="11"/>
      <c r="I61" s="11"/>
      <c r="J61" s="11"/>
      <c r="K61" s="11"/>
      <c r="L61" s="11"/>
      <c r="M61" s="11"/>
      <c r="N61" s="11"/>
      <c r="O61" s="11"/>
      <c r="P61" s="11"/>
      <c r="Q61" s="11"/>
      <c r="R61" s="37"/>
    </row>
    <row r="62" spans="2:18">
      <c r="B62" s="6"/>
      <c r="D62" s="11"/>
      <c r="E62" s="11"/>
      <c r="F62" s="11"/>
      <c r="G62" s="11"/>
      <c r="H62" s="11"/>
      <c r="I62" s="11"/>
      <c r="J62" s="11"/>
      <c r="K62" s="11"/>
      <c r="L62" s="11"/>
      <c r="M62" s="11"/>
      <c r="N62" s="11"/>
      <c r="O62" s="11"/>
      <c r="P62" s="11"/>
      <c r="Q62" s="11"/>
      <c r="R62" s="37"/>
    </row>
    <row r="63" spans="2:18">
      <c r="B63" s="6"/>
      <c r="D63" s="11"/>
      <c r="E63" s="11"/>
      <c r="F63" s="11"/>
      <c r="G63" s="11"/>
      <c r="H63" s="11"/>
      <c r="I63" s="11"/>
      <c r="J63" s="11"/>
      <c r="K63" s="11"/>
      <c r="L63" s="11"/>
      <c r="M63" s="11"/>
      <c r="N63" s="11"/>
      <c r="O63" s="11"/>
      <c r="P63" s="11"/>
      <c r="Q63" s="11"/>
      <c r="R63" s="37"/>
    </row>
    <row r="64" spans="2:18">
      <c r="B64" s="6"/>
      <c r="D64" s="11"/>
      <c r="E64" s="11"/>
      <c r="F64" s="11"/>
      <c r="G64" s="11"/>
      <c r="H64" s="11"/>
      <c r="I64" s="11"/>
      <c r="J64" s="11"/>
      <c r="K64" s="11"/>
      <c r="L64" s="11"/>
      <c r="M64" s="11"/>
      <c r="N64" s="11"/>
      <c r="O64" s="11"/>
      <c r="P64" s="11"/>
      <c r="Q64" s="11"/>
      <c r="R64" s="37"/>
    </row>
    <row r="65" spans="2:18">
      <c r="B65" s="6"/>
      <c r="D65" s="11"/>
      <c r="E65" s="11"/>
      <c r="F65" s="11"/>
      <c r="G65" s="11"/>
      <c r="H65" s="11"/>
      <c r="I65" s="11"/>
      <c r="J65" s="11"/>
      <c r="K65" s="11"/>
      <c r="L65" s="11"/>
      <c r="M65" s="11"/>
      <c r="N65" s="11"/>
      <c r="O65" s="11"/>
      <c r="P65" s="11"/>
      <c r="Q65" s="11"/>
      <c r="R65" s="37"/>
    </row>
    <row r="66" spans="2:18">
      <c r="B66" s="6"/>
      <c r="D66" s="11"/>
      <c r="E66" s="11"/>
      <c r="F66" s="11"/>
      <c r="G66" s="11"/>
      <c r="H66" s="11"/>
      <c r="I66" s="11"/>
      <c r="J66" s="11"/>
      <c r="K66" s="11"/>
      <c r="L66" s="11"/>
      <c r="M66" s="11"/>
      <c r="N66" s="11"/>
      <c r="O66" s="11"/>
      <c r="P66" s="11"/>
      <c r="Q66" s="11"/>
      <c r="R66" s="37"/>
    </row>
    <row r="67" spans="2:18">
      <c r="B67" s="6"/>
      <c r="C67" s="8"/>
      <c r="D67" s="39"/>
      <c r="E67" s="39"/>
      <c r="F67" s="39"/>
      <c r="G67" s="39"/>
      <c r="H67" s="39"/>
      <c r="I67" s="39"/>
      <c r="J67" s="39"/>
      <c r="K67" s="39"/>
      <c r="L67" s="39"/>
      <c r="M67" s="39"/>
      <c r="N67" s="39"/>
      <c r="O67" s="39"/>
      <c r="P67" s="39"/>
      <c r="Q67" s="11"/>
      <c r="R67" s="37"/>
    </row>
    <row r="68" spans="2:18">
      <c r="Q68" s="2"/>
    </row>
    <row r="69" spans="2:18">
      <c r="Q69" s="15" t="s">
        <v>2220</v>
      </c>
    </row>
    <row r="70" spans="2:18">
      <c r="P70" s="17"/>
    </row>
    <row r="158" spans="19:21">
      <c r="S158" t="s">
        <v>492</v>
      </c>
      <c r="T158" t="s">
        <v>492</v>
      </c>
      <c r="U158" t="s">
        <v>492</v>
      </c>
    </row>
  </sheetData>
  <customSheetViews>
    <customSheetView guid="{3336704C-C86D-41A0-9B04-03A25221C3F1}" scale="87" colorId="22" showPageBreaks="1" fitToPage="1" printArea="1" showRuler="0" topLeftCell="F1">
      <selection activeCell="P8" sqref="P8"/>
      <pageMargins left="0.5" right="0.5" top="0.75" bottom="0.55000000000000004" header="0.5" footer="0.5"/>
      <printOptions verticalCentered="1"/>
      <pageSetup scale="55" orientation="portrait" r:id="rId1"/>
      <headerFooter alignWithMargins="0"/>
    </customSheetView>
    <customSheetView guid="{186A0260-DB8C-42F6-ADCE-9C35D9933D5B}" scale="87" colorId="22" fitToPage="1" showRuler="0" topLeftCell="C1">
      <selection activeCell="P8" sqref="P8"/>
      <pageMargins left="0.5" right="0.5" top="0.75" bottom="0.55000000000000004" header="0.5" footer="0.5"/>
      <printOptions verticalCentered="1"/>
      <pageSetup scale="55" orientation="portrait" r:id="rId2"/>
      <headerFooter alignWithMargins="0"/>
    </customSheetView>
    <customSheetView guid="{0F9397AA-B4ED-47EF-BC79-BFEC0D3E0701}" scale="87" colorId="22" showPageBreaks="1" fitToPage="1" printArea="1" showRuler="0" topLeftCell="E38">
      <selection activeCell="Q69" sqref="Q69"/>
      <pageMargins left="0.5" right="0.5" top="0.75" bottom="0.55000000000000004" header="0.5" footer="0.5"/>
      <printOptions verticalCentered="1"/>
      <pageSetup scale="55" orientation="portrait" r:id="rId3"/>
      <headerFooter alignWithMargins="0"/>
    </customSheetView>
    <customSheetView guid="{CCA0C3E2-B2E2-4226-9654-0AB73CE002E7}" scale="87" colorId="22" showPageBreaks="1" fitToPage="1" printArea="1" showRuler="0" topLeftCell="M58">
      <selection activeCell="S70" sqref="B1:S70"/>
      <pageMargins left="0.5" right="0.5" top="0.75" bottom="0.55000000000000004" header="0.5" footer="0.5"/>
      <printOptions verticalCentered="1"/>
      <pageSetup scale="55" orientation="portrait" r:id="rId4"/>
      <headerFooter alignWithMargins="0"/>
    </customSheetView>
    <customSheetView guid="{56D44596-4A75-4B45-B852-2389F2F06E07}" scale="87" colorId="22" fitToPage="1" showRuler="0" topLeftCell="M58">
      <selection activeCell="S70" sqref="B1:S70"/>
      <pageMargins left="0.5" right="0.5" top="0.75" bottom="0.55000000000000004" header="0.5" footer="0.5"/>
      <printOptions verticalCentered="1"/>
      <pageSetup scale="55" orientation="portrait" r:id="rId5"/>
      <headerFooter alignWithMargins="0"/>
    </customSheetView>
    <customSheetView guid="{D5B5BADA-8EBF-4C10-97E9-D8DAB5586B34}" scale="87" colorId="22" showPageBreaks="1" fitToPage="1" printArea="1" showRuler="0" topLeftCell="C1">
      <selection activeCell="P8" sqref="P8"/>
      <pageMargins left="0.5" right="0.5" top="0.75" bottom="0.55000000000000004" header="0.5" footer="0.5"/>
      <printOptions verticalCentered="1"/>
      <pageSetup scale="55" orientation="portrait" r:id="rId6"/>
      <headerFooter alignWithMargins="0"/>
    </customSheetView>
  </customSheetViews>
  <phoneticPr fontId="0" type="noConversion"/>
  <printOptions verticalCentered="1"/>
  <pageMargins left="0.5" right="0.5" top="0.75" bottom="0.55000000000000004" header="0.5" footer="0.5"/>
  <pageSetup scale="55" orientation="portrait"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dimension ref="A1:M128"/>
  <sheetViews>
    <sheetView defaultGridColor="0" colorId="22" zoomScale="87" workbookViewId="0">
      <selection activeCell="H4" sqref="H4:I4"/>
    </sheetView>
  </sheetViews>
  <sheetFormatPr defaultColWidth="8.5546875" defaultRowHeight="15"/>
  <cols>
    <col min="1" max="1" width="5" style="44" customWidth="1"/>
    <col min="2" max="2" width="1.44140625" style="44" customWidth="1"/>
    <col min="3" max="3" width="15.6640625" style="44" customWidth="1"/>
    <col min="4" max="4" width="12.109375" style="44" customWidth="1"/>
    <col min="5" max="5" width="1.44140625" style="44" customWidth="1"/>
    <col min="6" max="6" width="24" style="44" customWidth="1"/>
    <col min="7" max="7" width="9.44140625" style="608" customWidth="1"/>
    <col min="8" max="8" width="15.33203125" style="44" customWidth="1"/>
    <col min="9" max="9" width="19.33203125" style="44" customWidth="1"/>
    <col min="10" max="10" width="1.44140625" style="44" customWidth="1"/>
    <col min="11" max="16384" width="8.5546875" style="44"/>
  </cols>
  <sheetData>
    <row r="1" spans="1:13" ht="19.899999999999999" customHeight="1">
      <c r="A1" s="40" t="s">
        <v>494</v>
      </c>
      <c r="B1" s="41"/>
      <c r="C1" s="41"/>
      <c r="D1" s="41"/>
      <c r="E1" s="41"/>
      <c r="F1" s="40" t="s">
        <v>1010</v>
      </c>
      <c r="G1" s="603"/>
      <c r="H1" s="42" t="s">
        <v>496</v>
      </c>
      <c r="I1" s="42" t="s">
        <v>497</v>
      </c>
      <c r="J1" s="43"/>
    </row>
    <row r="2" spans="1:13" ht="19.899999999999999" customHeight="1">
      <c r="A2" t="str">
        <f>'pg. 1'!$D$10</f>
        <v>[Utility Name]</v>
      </c>
      <c r="F2" s="45" t="s">
        <v>1011</v>
      </c>
      <c r="H2" s="46" t="s">
        <v>499</v>
      </c>
      <c r="I2" s="46"/>
      <c r="J2" s="43"/>
    </row>
    <row r="3" spans="1:13" ht="19.899999999999999" customHeight="1">
      <c r="A3" s="47"/>
      <c r="B3" s="48"/>
      <c r="C3" s="48"/>
      <c r="D3" s="48"/>
      <c r="E3" s="48"/>
      <c r="F3" s="47" t="s">
        <v>1012</v>
      </c>
      <c r="G3" s="606"/>
      <c r="H3" s="933" t="str">
        <f>'pg. 1'!$O$31</f>
        <v>03/30/2025</v>
      </c>
      <c r="I3" s="934" t="str">
        <f>'pg. 1'!$M$10</f>
        <v xml:space="preserve">   December 31, 2024</v>
      </c>
      <c r="J3" s="43"/>
    </row>
    <row r="4" spans="1:13" ht="19.899999999999999" customHeight="1">
      <c r="A4" s="51" t="s">
        <v>1013</v>
      </c>
      <c r="B4" s="52"/>
      <c r="C4" s="52"/>
      <c r="D4" s="52"/>
      <c r="E4" s="52"/>
      <c r="F4" s="52"/>
      <c r="G4" s="609"/>
      <c r="H4" s="935"/>
      <c r="I4" s="936"/>
      <c r="J4" s="43"/>
    </row>
    <row r="5" spans="1:13" ht="1.9" customHeight="1">
      <c r="A5" s="42"/>
      <c r="B5" s="41"/>
      <c r="C5" s="41"/>
      <c r="D5" s="41"/>
      <c r="E5" s="41"/>
      <c r="F5" s="41"/>
      <c r="G5" s="610"/>
      <c r="H5" s="42"/>
      <c r="I5" s="53"/>
      <c r="J5" s="43"/>
    </row>
    <row r="6" spans="1:13" ht="12" customHeight="1">
      <c r="A6" s="46"/>
      <c r="G6" s="611" t="s">
        <v>1014</v>
      </c>
      <c r="H6" s="54" t="s">
        <v>1015</v>
      </c>
      <c r="I6" s="55" t="s">
        <v>1015</v>
      </c>
      <c r="J6" s="43"/>
    </row>
    <row r="7" spans="1:13" ht="12" customHeight="1">
      <c r="A7" s="54" t="s">
        <v>752</v>
      </c>
      <c r="C7" s="52" t="s">
        <v>1016</v>
      </c>
      <c r="D7" s="52"/>
      <c r="E7" s="52"/>
      <c r="F7" s="52"/>
      <c r="G7" s="611" t="s">
        <v>1017</v>
      </c>
      <c r="H7" s="54" t="s">
        <v>1018</v>
      </c>
      <c r="I7" s="55" t="s">
        <v>1019</v>
      </c>
      <c r="J7" s="43"/>
    </row>
    <row r="8" spans="1:13" ht="12" customHeight="1">
      <c r="A8" s="54" t="s">
        <v>2499</v>
      </c>
      <c r="C8" s="52" t="s">
        <v>739</v>
      </c>
      <c r="D8" s="52"/>
      <c r="E8" s="52"/>
      <c r="F8" s="52"/>
      <c r="G8" s="612" t="s">
        <v>2508</v>
      </c>
      <c r="H8" s="54" t="s">
        <v>675</v>
      </c>
      <c r="I8" s="55" t="s">
        <v>741</v>
      </c>
      <c r="J8" s="43"/>
    </row>
    <row r="9" spans="1:13" ht="1.9" customHeight="1">
      <c r="A9" s="49"/>
      <c r="B9" s="48"/>
      <c r="C9" s="48"/>
      <c r="D9" s="48"/>
      <c r="E9" s="48"/>
      <c r="F9" s="48"/>
      <c r="G9" s="50"/>
      <c r="H9" s="49"/>
      <c r="I9" s="56"/>
      <c r="J9" s="43"/>
    </row>
    <row r="10" spans="1:13" ht="19.899999999999999" customHeight="1">
      <c r="A10" s="57" t="s">
        <v>492</v>
      </c>
      <c r="B10" s="57"/>
      <c r="C10" s="600" t="s">
        <v>1020</v>
      </c>
      <c r="D10" s="58"/>
      <c r="E10" s="58"/>
      <c r="F10" s="59"/>
      <c r="G10" s="613"/>
      <c r="H10" s="60"/>
      <c r="I10" s="60"/>
      <c r="J10" s="43"/>
    </row>
    <row r="11" spans="1:13" ht="15.95" customHeight="1">
      <c r="A11" s="61" t="s">
        <v>1021</v>
      </c>
      <c r="B11" s="57"/>
      <c r="C11" s="601" t="s">
        <v>1022</v>
      </c>
      <c r="D11" s="62"/>
      <c r="E11" s="62"/>
      <c r="F11" s="63"/>
      <c r="G11" s="614" t="s">
        <v>2297</v>
      </c>
      <c r="H11" s="64"/>
      <c r="I11" s="64"/>
      <c r="J11" s="43"/>
    </row>
    <row r="12" spans="1:13" ht="15.95" customHeight="1" thickBot="1">
      <c r="A12" s="61" t="s">
        <v>1023</v>
      </c>
      <c r="B12" s="57"/>
      <c r="C12" s="601" t="s">
        <v>1024</v>
      </c>
      <c r="D12" s="62"/>
      <c r="E12" s="62"/>
      <c r="F12" s="63"/>
      <c r="G12" s="614" t="s">
        <v>2297</v>
      </c>
      <c r="H12" s="64"/>
      <c r="I12" s="64"/>
      <c r="J12" s="43"/>
    </row>
    <row r="13" spans="1:13" ht="15.95" customHeight="1" thickBot="1">
      <c r="A13" s="61" t="s">
        <v>1025</v>
      </c>
      <c r="B13" s="57"/>
      <c r="C13" s="601" t="s">
        <v>1026</v>
      </c>
      <c r="D13" s="62"/>
      <c r="E13" s="62"/>
      <c r="F13" s="63"/>
      <c r="G13" s="613"/>
      <c r="H13" s="65">
        <f>SUM(H11:H12)</f>
        <v>0</v>
      </c>
      <c r="I13" s="65">
        <f>SUM(I11:I12)</f>
        <v>0</v>
      </c>
      <c r="J13" s="43"/>
    </row>
    <row r="14" spans="1:13" ht="15.95" customHeight="1" thickBot="1">
      <c r="A14" s="61" t="s">
        <v>1027</v>
      </c>
      <c r="B14" s="57"/>
      <c r="C14" s="601" t="s">
        <v>1028</v>
      </c>
      <c r="D14" s="62"/>
      <c r="E14" s="62"/>
      <c r="F14" s="63"/>
      <c r="G14" s="614" t="s">
        <v>2297</v>
      </c>
      <c r="H14" s="66"/>
      <c r="I14" s="66"/>
      <c r="J14" s="43"/>
    </row>
    <row r="15" spans="1:13" ht="15.95" customHeight="1" thickBot="1">
      <c r="A15" s="61" t="s">
        <v>1029</v>
      </c>
      <c r="B15" s="57"/>
      <c r="C15" s="601" t="s">
        <v>1030</v>
      </c>
      <c r="D15" s="62"/>
      <c r="E15" s="62"/>
      <c r="F15" s="63"/>
      <c r="G15" s="614" t="s">
        <v>1031</v>
      </c>
      <c r="H15" s="67">
        <f>SUM(H13:H14)</f>
        <v>0</v>
      </c>
      <c r="I15" s="67">
        <f>SUM(I13:I14)</f>
        <v>0</v>
      </c>
      <c r="J15" s="43"/>
    </row>
    <row r="16" spans="1:13" ht="15.95" customHeight="1">
      <c r="A16" s="61" t="s">
        <v>1032</v>
      </c>
      <c r="B16" s="57"/>
      <c r="C16" s="601" t="s">
        <v>1033</v>
      </c>
      <c r="D16" s="62"/>
      <c r="E16" s="62"/>
      <c r="F16" s="63"/>
      <c r="G16" s="614" t="s">
        <v>1031</v>
      </c>
      <c r="H16" s="68"/>
      <c r="I16" s="68"/>
      <c r="J16" s="43"/>
      <c r="M16" s="937"/>
    </row>
    <row r="17" spans="1:10" ht="15.95" customHeight="1" thickBot="1">
      <c r="A17" s="61" t="s">
        <v>1034</v>
      </c>
      <c r="B17" s="57"/>
      <c r="C17" s="601" t="s">
        <v>1035</v>
      </c>
      <c r="D17" s="62"/>
      <c r="E17" s="62"/>
      <c r="F17" s="63"/>
      <c r="G17" s="614" t="s">
        <v>1031</v>
      </c>
      <c r="H17" s="67"/>
      <c r="I17" s="67"/>
      <c r="J17" s="43"/>
    </row>
    <row r="18" spans="1:10" ht="15.95" customHeight="1" thickBot="1">
      <c r="A18" s="61" t="s">
        <v>1036</v>
      </c>
      <c r="B18" s="57"/>
      <c r="C18" s="601" t="s">
        <v>1037</v>
      </c>
      <c r="D18" s="62"/>
      <c r="E18" s="62"/>
      <c r="F18" s="63"/>
      <c r="G18" s="614" t="s">
        <v>1031</v>
      </c>
      <c r="H18" s="67"/>
      <c r="I18" s="67"/>
      <c r="J18" s="43"/>
    </row>
    <row r="19" spans="1:10" ht="15.95" customHeight="1" thickBot="1">
      <c r="A19" s="61" t="s">
        <v>685</v>
      </c>
      <c r="B19" s="57"/>
      <c r="C19" s="601" t="s">
        <v>1038</v>
      </c>
      <c r="D19" s="62"/>
      <c r="E19" s="62"/>
      <c r="F19" s="63"/>
      <c r="G19" s="614" t="s">
        <v>1031</v>
      </c>
      <c r="H19" s="69">
        <f>SUM(H15,H18)</f>
        <v>0</v>
      </c>
      <c r="I19" s="69">
        <f>SUM(I15,I18)</f>
        <v>0</v>
      </c>
      <c r="J19" s="43"/>
    </row>
    <row r="20" spans="1:10" ht="15.95" customHeight="1">
      <c r="A20" s="61" t="s">
        <v>686</v>
      </c>
      <c r="B20" s="57"/>
      <c r="C20" s="601" t="s">
        <v>1039</v>
      </c>
      <c r="D20" s="62"/>
      <c r="E20" s="62"/>
      <c r="F20" s="63"/>
      <c r="G20" s="614"/>
      <c r="H20" s="68"/>
      <c r="I20" s="68"/>
      <c r="J20" s="43"/>
    </row>
    <row r="21" spans="1:10" ht="15.95" customHeight="1">
      <c r="A21" s="61" t="s">
        <v>687</v>
      </c>
      <c r="B21" s="57"/>
      <c r="C21" s="601" t="s">
        <v>1040</v>
      </c>
      <c r="D21" s="62"/>
      <c r="E21" s="62"/>
      <c r="F21" s="63"/>
      <c r="G21" s="614"/>
      <c r="H21" s="68"/>
      <c r="I21" s="68"/>
      <c r="J21" s="43"/>
    </row>
    <row r="22" spans="1:10" ht="19.899999999999999" customHeight="1">
      <c r="A22" s="61" t="s">
        <v>688</v>
      </c>
      <c r="B22" s="57"/>
      <c r="C22" s="600" t="s">
        <v>1042</v>
      </c>
      <c r="D22" s="58"/>
      <c r="E22" s="58"/>
      <c r="F22" s="59"/>
      <c r="G22" s="613"/>
      <c r="H22" s="60"/>
      <c r="I22" s="60"/>
      <c r="J22" s="43"/>
    </row>
    <row r="23" spans="1:10" ht="15.95" customHeight="1">
      <c r="A23" s="61" t="s">
        <v>689</v>
      </c>
      <c r="B23" s="57"/>
      <c r="C23" s="601" t="s">
        <v>1043</v>
      </c>
      <c r="D23" s="62"/>
      <c r="E23" s="62"/>
      <c r="F23" s="63"/>
      <c r="G23" s="614"/>
      <c r="H23" s="70"/>
      <c r="I23" s="70"/>
      <c r="J23" s="43"/>
    </row>
    <row r="24" spans="1:10" ht="15.95" customHeight="1">
      <c r="A24" s="71" t="s">
        <v>690</v>
      </c>
      <c r="B24" s="40"/>
      <c r="C24" s="602" t="s">
        <v>1045</v>
      </c>
      <c r="D24" s="41"/>
      <c r="E24" s="41"/>
      <c r="F24" s="53"/>
      <c r="G24" s="615"/>
      <c r="H24" s="64"/>
      <c r="I24" s="64"/>
      <c r="J24" s="43"/>
    </row>
    <row r="25" spans="1:10" ht="15.95" customHeight="1">
      <c r="A25" s="71" t="s">
        <v>691</v>
      </c>
      <c r="B25" s="40"/>
      <c r="C25" s="603" t="s">
        <v>1046</v>
      </c>
      <c r="D25" s="41"/>
      <c r="E25" s="41"/>
      <c r="F25" s="53"/>
      <c r="G25" s="615"/>
      <c r="H25" s="73"/>
      <c r="I25" s="73"/>
      <c r="J25" s="43"/>
    </row>
    <row r="26" spans="1:10" ht="15.95" customHeight="1">
      <c r="A26" s="71" t="s">
        <v>692</v>
      </c>
      <c r="B26" s="40"/>
      <c r="C26" s="603" t="s">
        <v>1047</v>
      </c>
      <c r="D26" s="41"/>
      <c r="E26" s="41"/>
      <c r="F26" s="53"/>
      <c r="G26" s="615"/>
      <c r="H26" s="73"/>
      <c r="I26" s="73"/>
      <c r="J26" s="43"/>
    </row>
    <row r="27" spans="1:10" ht="15.95" customHeight="1">
      <c r="A27" s="71" t="s">
        <v>693</v>
      </c>
      <c r="B27" s="40"/>
      <c r="C27" s="603" t="s">
        <v>1048</v>
      </c>
      <c r="D27" s="41"/>
      <c r="E27" s="41"/>
      <c r="F27" s="53"/>
      <c r="G27" s="615" t="s">
        <v>1031</v>
      </c>
      <c r="H27" s="60"/>
      <c r="I27" s="60"/>
      <c r="J27" s="43"/>
    </row>
    <row r="28" spans="1:10" ht="15.95" customHeight="1">
      <c r="A28" s="61" t="s">
        <v>694</v>
      </c>
      <c r="B28" s="57"/>
      <c r="C28" s="601" t="s">
        <v>1049</v>
      </c>
      <c r="D28" s="62"/>
      <c r="E28" s="62"/>
      <c r="F28" s="63"/>
      <c r="G28" s="614" t="s">
        <v>1031</v>
      </c>
      <c r="H28" s="74"/>
      <c r="I28" s="74"/>
      <c r="J28" s="43"/>
    </row>
    <row r="29" spans="1:10" ht="15.95" customHeight="1">
      <c r="A29" s="61" t="s">
        <v>695</v>
      </c>
      <c r="B29" s="57"/>
      <c r="C29" s="601" t="s">
        <v>1050</v>
      </c>
      <c r="D29" s="62"/>
      <c r="E29" s="62"/>
      <c r="F29" s="63"/>
      <c r="G29" s="614"/>
      <c r="H29" s="70"/>
      <c r="I29" s="70"/>
      <c r="J29" s="43"/>
    </row>
    <row r="30" spans="1:10" ht="15.95" customHeight="1">
      <c r="A30" s="61" t="s">
        <v>696</v>
      </c>
      <c r="B30" s="57"/>
      <c r="C30" s="601" t="s">
        <v>1051</v>
      </c>
      <c r="D30" s="62"/>
      <c r="E30" s="62"/>
      <c r="F30" s="63"/>
      <c r="G30" s="614" t="s">
        <v>1031</v>
      </c>
      <c r="H30" s="74"/>
      <c r="I30" s="74"/>
      <c r="J30" s="43"/>
    </row>
    <row r="31" spans="1:10" ht="15.95" customHeight="1">
      <c r="A31" s="61" t="s">
        <v>697</v>
      </c>
      <c r="B31" s="57"/>
      <c r="C31" s="601" t="s">
        <v>313</v>
      </c>
      <c r="D31" s="62"/>
      <c r="E31" s="62"/>
      <c r="F31" s="63"/>
      <c r="G31" s="614" t="s">
        <v>1031</v>
      </c>
      <c r="H31" s="74">
        <f>SUM(H23:H26,H28:H30)</f>
        <v>0</v>
      </c>
      <c r="I31" s="74">
        <f>SUM(I23:I26,I28:I30)</f>
        <v>0</v>
      </c>
      <c r="J31" s="43"/>
    </row>
    <row r="32" spans="1:10" ht="19.899999999999999" customHeight="1">
      <c r="A32" s="61" t="s">
        <v>698</v>
      </c>
      <c r="B32" s="57"/>
      <c r="C32" s="600" t="s">
        <v>1052</v>
      </c>
      <c r="D32" s="58"/>
      <c r="E32" s="58"/>
      <c r="F32" s="59"/>
      <c r="G32" s="613"/>
      <c r="H32" s="75"/>
      <c r="I32" s="75"/>
      <c r="J32" s="43"/>
    </row>
    <row r="33" spans="1:10" ht="15.95" customHeight="1">
      <c r="A33" s="61" t="s">
        <v>699</v>
      </c>
      <c r="B33" s="57"/>
      <c r="C33" s="604" t="s">
        <v>1053</v>
      </c>
      <c r="D33" s="62"/>
      <c r="E33" s="62"/>
      <c r="F33" s="63"/>
      <c r="G33" s="614" t="s">
        <v>1031</v>
      </c>
      <c r="H33" s="70"/>
      <c r="I33" s="70"/>
      <c r="J33" s="43"/>
    </row>
    <row r="34" spans="1:10" ht="15.95" customHeight="1">
      <c r="A34" s="61" t="s">
        <v>700</v>
      </c>
      <c r="B34" s="57"/>
      <c r="C34" s="604" t="s">
        <v>1054</v>
      </c>
      <c r="D34" s="62"/>
      <c r="E34" s="62"/>
      <c r="F34" s="63"/>
      <c r="G34" s="614" t="s">
        <v>1031</v>
      </c>
      <c r="H34" s="70"/>
      <c r="I34" s="70"/>
      <c r="J34" s="43"/>
    </row>
    <row r="35" spans="1:10" ht="15.95" customHeight="1">
      <c r="A35" s="61" t="s">
        <v>701</v>
      </c>
      <c r="B35" s="57"/>
      <c r="C35" s="604" t="s">
        <v>1055</v>
      </c>
      <c r="D35" s="62"/>
      <c r="E35" s="62"/>
      <c r="F35" s="63"/>
      <c r="G35" s="614" t="s">
        <v>1031</v>
      </c>
      <c r="H35" s="70"/>
      <c r="I35" s="70"/>
      <c r="J35" s="43"/>
    </row>
    <row r="36" spans="1:10" ht="15.95" customHeight="1">
      <c r="A36" s="76" t="s">
        <v>702</v>
      </c>
      <c r="B36" s="47"/>
      <c r="C36" s="605" t="s">
        <v>1056</v>
      </c>
      <c r="D36" s="48"/>
      <c r="E36" s="48"/>
      <c r="F36" s="56"/>
      <c r="G36" s="616"/>
      <c r="H36" s="78"/>
      <c r="I36" s="78"/>
      <c r="J36" s="43"/>
    </row>
    <row r="37" spans="1:10" ht="15.95" customHeight="1">
      <c r="A37" s="61" t="s">
        <v>703</v>
      </c>
      <c r="B37" s="57"/>
      <c r="C37" s="604" t="s">
        <v>1057</v>
      </c>
      <c r="D37" s="62"/>
      <c r="E37" s="62"/>
      <c r="F37" s="63"/>
      <c r="G37" s="614" t="s">
        <v>1031</v>
      </c>
      <c r="H37" s="79"/>
      <c r="I37" s="79"/>
      <c r="J37" s="43"/>
    </row>
    <row r="38" spans="1:10" ht="15.95" customHeight="1">
      <c r="A38" s="61" t="s">
        <v>704</v>
      </c>
      <c r="B38" s="57"/>
      <c r="C38" s="604" t="s">
        <v>1058</v>
      </c>
      <c r="D38" s="62"/>
      <c r="E38" s="62"/>
      <c r="F38" s="63"/>
      <c r="G38" s="614"/>
      <c r="H38" s="79"/>
      <c r="I38" s="79"/>
      <c r="J38" s="43"/>
    </row>
    <row r="39" spans="1:10" ht="15.95" customHeight="1">
      <c r="A39" s="61" t="s">
        <v>705</v>
      </c>
      <c r="B39" s="57"/>
      <c r="C39" s="604" t="s">
        <v>1059</v>
      </c>
      <c r="D39" s="62"/>
      <c r="E39" s="62"/>
      <c r="F39" s="63"/>
      <c r="G39" s="614" t="s">
        <v>1031</v>
      </c>
      <c r="H39" s="79"/>
      <c r="I39" s="79"/>
      <c r="J39" s="43"/>
    </row>
    <row r="40" spans="1:10" ht="15.95" customHeight="1">
      <c r="A40" s="61" t="s">
        <v>706</v>
      </c>
      <c r="B40" s="57"/>
      <c r="C40" s="604" t="s">
        <v>1060</v>
      </c>
      <c r="D40" s="62"/>
      <c r="E40" s="62"/>
      <c r="F40" s="63"/>
      <c r="G40" s="614" t="s">
        <v>1031</v>
      </c>
      <c r="H40" s="79"/>
      <c r="I40" s="79"/>
      <c r="J40" s="43"/>
    </row>
    <row r="41" spans="1:10" ht="15.95" customHeight="1">
      <c r="A41" s="61" t="s">
        <v>707</v>
      </c>
      <c r="B41" s="57"/>
      <c r="C41" s="604" t="s">
        <v>1061</v>
      </c>
      <c r="D41" s="62"/>
      <c r="E41" s="62"/>
      <c r="F41" s="63"/>
      <c r="G41" s="614" t="s">
        <v>1031</v>
      </c>
      <c r="H41" s="79"/>
      <c r="I41" s="79"/>
      <c r="J41" s="43"/>
    </row>
    <row r="42" spans="1:10" ht="15.95" customHeight="1">
      <c r="A42" s="61" t="s">
        <v>708</v>
      </c>
      <c r="B42" s="57"/>
      <c r="C42" s="604" t="s">
        <v>1062</v>
      </c>
      <c r="D42" s="62"/>
      <c r="E42" s="62"/>
      <c r="F42" s="63"/>
      <c r="G42" s="614" t="s">
        <v>1031</v>
      </c>
      <c r="H42" s="79"/>
      <c r="I42" s="79"/>
      <c r="J42" s="43"/>
    </row>
    <row r="43" spans="1:10" ht="15.95" customHeight="1">
      <c r="A43" s="61" t="s">
        <v>709</v>
      </c>
      <c r="B43" s="57"/>
      <c r="C43" s="604" t="s">
        <v>1063</v>
      </c>
      <c r="D43" s="62"/>
      <c r="E43" s="62"/>
      <c r="F43" s="63"/>
      <c r="G43" s="614" t="s">
        <v>1031</v>
      </c>
      <c r="H43" s="79"/>
      <c r="I43" s="79"/>
      <c r="J43" s="43"/>
    </row>
    <row r="44" spans="1:10" ht="15.95" customHeight="1">
      <c r="A44" s="71" t="s">
        <v>710</v>
      </c>
      <c r="B44" s="40"/>
      <c r="C44" s="602" t="s">
        <v>1064</v>
      </c>
      <c r="D44" s="41"/>
      <c r="E44" s="41"/>
      <c r="F44" s="53"/>
      <c r="G44" s="615" t="s">
        <v>1031</v>
      </c>
      <c r="H44" s="80"/>
      <c r="I44" s="80"/>
      <c r="J44" s="43"/>
    </row>
    <row r="45" spans="1:10" ht="15.95" customHeight="1">
      <c r="A45" s="71" t="s">
        <v>711</v>
      </c>
      <c r="B45" s="40"/>
      <c r="C45" s="602" t="s">
        <v>1065</v>
      </c>
      <c r="D45" s="41"/>
      <c r="E45" s="41"/>
      <c r="F45" s="53"/>
      <c r="G45" s="615" t="s">
        <v>1031</v>
      </c>
      <c r="H45" s="80"/>
      <c r="I45" s="80"/>
      <c r="J45" s="43"/>
    </row>
    <row r="46" spans="1:10" ht="15.95" customHeight="1">
      <c r="A46" s="71" t="s">
        <v>712</v>
      </c>
      <c r="B46" s="40"/>
      <c r="C46" s="602" t="s">
        <v>1086</v>
      </c>
      <c r="D46" s="41"/>
      <c r="E46" s="41"/>
      <c r="F46" s="53"/>
      <c r="G46" s="615" t="s">
        <v>1031</v>
      </c>
      <c r="H46" s="80"/>
      <c r="I46" s="80"/>
      <c r="J46" s="43"/>
    </row>
    <row r="47" spans="1:10" ht="15.95" customHeight="1">
      <c r="A47" s="71" t="s">
        <v>713</v>
      </c>
      <c r="B47" s="40"/>
      <c r="C47" s="602" t="s">
        <v>1263</v>
      </c>
      <c r="D47" s="41"/>
      <c r="E47" s="41"/>
      <c r="F47" s="53"/>
      <c r="G47" s="615" t="s">
        <v>1031</v>
      </c>
      <c r="H47" s="80"/>
      <c r="I47" s="80"/>
      <c r="J47" s="43"/>
    </row>
    <row r="48" spans="1:10" ht="15.95" customHeight="1">
      <c r="A48" s="71" t="s">
        <v>714</v>
      </c>
      <c r="B48" s="40"/>
      <c r="C48" s="602" t="s">
        <v>1264</v>
      </c>
      <c r="D48" s="41"/>
      <c r="E48" s="41"/>
      <c r="F48" s="53"/>
      <c r="G48" s="615" t="s">
        <v>1031</v>
      </c>
      <c r="H48" s="80"/>
      <c r="I48" s="80"/>
      <c r="J48" s="43"/>
    </row>
    <row r="49" spans="1:10" ht="15.95" customHeight="1">
      <c r="A49" s="71" t="s">
        <v>715</v>
      </c>
      <c r="B49" s="40"/>
      <c r="C49" s="602" t="s">
        <v>1265</v>
      </c>
      <c r="D49" s="41"/>
      <c r="E49" s="41"/>
      <c r="F49" s="53"/>
      <c r="G49" s="615" t="s">
        <v>1031</v>
      </c>
      <c r="H49" s="81"/>
      <c r="I49" s="81"/>
      <c r="J49" s="43"/>
    </row>
    <row r="50" spans="1:10" ht="15.95" customHeight="1">
      <c r="A50" s="71" t="s">
        <v>716</v>
      </c>
      <c r="B50" s="40"/>
      <c r="C50" s="602" t="s">
        <v>1266</v>
      </c>
      <c r="D50" s="41"/>
      <c r="E50" s="41"/>
      <c r="F50" s="53"/>
      <c r="G50" s="615" t="s">
        <v>1031</v>
      </c>
      <c r="H50" s="81"/>
      <c r="I50" s="81"/>
      <c r="J50" s="43"/>
    </row>
    <row r="51" spans="1:10" ht="15.95" customHeight="1">
      <c r="A51" s="71" t="s">
        <v>717</v>
      </c>
      <c r="B51" s="40"/>
      <c r="C51" s="602" t="s">
        <v>1267</v>
      </c>
      <c r="D51" s="41"/>
      <c r="E51" s="41"/>
      <c r="F51" s="53"/>
      <c r="G51" s="615" t="s">
        <v>1031</v>
      </c>
      <c r="H51" s="81"/>
      <c r="I51" s="81"/>
      <c r="J51" s="43"/>
    </row>
    <row r="52" spans="1:10" ht="15.95" customHeight="1">
      <c r="A52" s="71" t="s">
        <v>718</v>
      </c>
      <c r="B52" s="40"/>
      <c r="C52" s="602" t="s">
        <v>1268</v>
      </c>
      <c r="D52" s="41"/>
      <c r="E52" s="41"/>
      <c r="F52" s="53"/>
      <c r="G52" s="615" t="s">
        <v>1031</v>
      </c>
      <c r="H52" s="81"/>
      <c r="I52" s="81"/>
      <c r="J52" s="43"/>
    </row>
    <row r="53" spans="1:10" ht="15.95" customHeight="1">
      <c r="A53" s="71" t="s">
        <v>719</v>
      </c>
      <c r="B53" s="40"/>
      <c r="C53" s="603" t="s">
        <v>1269</v>
      </c>
      <c r="D53" s="41"/>
      <c r="E53" s="41"/>
      <c r="F53" s="53"/>
      <c r="G53" s="615"/>
      <c r="H53" s="80"/>
      <c r="I53" s="80"/>
      <c r="J53" s="43"/>
    </row>
    <row r="54" spans="1:10" ht="15.95" customHeight="1">
      <c r="A54" s="71" t="s">
        <v>1270</v>
      </c>
      <c r="B54" s="40"/>
      <c r="C54" s="602" t="s">
        <v>1271</v>
      </c>
      <c r="D54" s="41"/>
      <c r="E54" s="41"/>
      <c r="F54" s="53"/>
      <c r="G54" s="615"/>
      <c r="H54" s="80"/>
      <c r="I54" s="80"/>
      <c r="J54" s="43"/>
    </row>
    <row r="55" spans="1:10" ht="15.95" customHeight="1">
      <c r="A55" s="71" t="s">
        <v>1272</v>
      </c>
      <c r="B55" s="40"/>
      <c r="C55" s="602" t="s">
        <v>1273</v>
      </c>
      <c r="D55" s="41"/>
      <c r="E55" s="41"/>
      <c r="F55" s="53"/>
      <c r="G55" s="615"/>
      <c r="H55" s="80"/>
      <c r="I55" s="80"/>
      <c r="J55" s="43"/>
    </row>
    <row r="56" spans="1:10" ht="15.95" customHeight="1">
      <c r="A56" s="71" t="s">
        <v>1275</v>
      </c>
      <c r="B56" s="40"/>
      <c r="C56" s="602" t="s">
        <v>1276</v>
      </c>
      <c r="D56" s="41"/>
      <c r="E56" s="41"/>
      <c r="F56" s="53"/>
      <c r="G56" s="615"/>
      <c r="H56" s="80"/>
      <c r="I56" s="80"/>
      <c r="J56" s="43"/>
    </row>
    <row r="57" spans="1:10" ht="15.95" customHeight="1">
      <c r="A57" s="71" t="s">
        <v>1278</v>
      </c>
      <c r="B57" s="40"/>
      <c r="C57" s="603" t="s">
        <v>1279</v>
      </c>
      <c r="D57" s="41"/>
      <c r="E57" s="41"/>
      <c r="F57" s="53"/>
      <c r="G57" s="615" t="s">
        <v>1031</v>
      </c>
      <c r="H57" s="80"/>
      <c r="I57" s="80"/>
      <c r="J57" s="43"/>
    </row>
    <row r="58" spans="1:10" ht="15.95" customHeight="1">
      <c r="A58" s="71" t="s">
        <v>1280</v>
      </c>
      <c r="B58" s="40"/>
      <c r="C58" s="603" t="s">
        <v>1281</v>
      </c>
      <c r="D58" s="41"/>
      <c r="E58" s="41"/>
      <c r="F58" s="53"/>
      <c r="G58" s="615" t="s">
        <v>1031</v>
      </c>
      <c r="H58" s="80"/>
      <c r="I58" s="80"/>
      <c r="J58" s="43"/>
    </row>
    <row r="59" spans="1:10" ht="15.95" customHeight="1" thickBot="1">
      <c r="A59" s="71" t="s">
        <v>1282</v>
      </c>
      <c r="B59" s="40"/>
      <c r="C59" s="602" t="s">
        <v>1283</v>
      </c>
      <c r="D59" s="41"/>
      <c r="E59" s="41"/>
      <c r="F59" s="53"/>
      <c r="G59" s="615" t="s">
        <v>1031</v>
      </c>
      <c r="H59" s="82"/>
      <c r="I59" s="82"/>
      <c r="J59" s="43"/>
    </row>
    <row r="60" spans="1:10" ht="15.95" customHeight="1" thickBot="1">
      <c r="A60" s="71" t="s">
        <v>1284</v>
      </c>
      <c r="B60" s="40"/>
      <c r="C60" s="603" t="s">
        <v>1285</v>
      </c>
      <c r="D60" s="41"/>
      <c r="E60" s="41"/>
      <c r="F60" s="53"/>
      <c r="G60" s="615" t="s">
        <v>1031</v>
      </c>
      <c r="H60" s="83"/>
      <c r="I60" s="83"/>
      <c r="J60" s="43"/>
    </row>
    <row r="61" spans="1:10" ht="15.95" customHeight="1" thickBot="1">
      <c r="A61" s="61" t="s">
        <v>1286</v>
      </c>
      <c r="B61" s="57"/>
      <c r="C61" s="601" t="s">
        <v>1287</v>
      </c>
      <c r="D61" s="62"/>
      <c r="E61" s="62"/>
      <c r="F61" s="63"/>
      <c r="G61" s="614" t="s">
        <v>1031</v>
      </c>
      <c r="H61" s="83">
        <f>SUM(H33:H60)</f>
        <v>0</v>
      </c>
      <c r="I61" s="83">
        <f>SUM(I33:I60)</f>
        <v>0</v>
      </c>
      <c r="J61" s="43"/>
    </row>
    <row r="62" spans="1:10" ht="6.95" customHeight="1">
      <c r="H62" s="84"/>
      <c r="I62" s="84"/>
      <c r="J62" s="43"/>
    </row>
    <row r="63" spans="1:10" ht="13.9" customHeight="1">
      <c r="C63" s="84"/>
      <c r="F63" s="85"/>
      <c r="H63" s="84"/>
      <c r="I63" s="634" t="s">
        <v>2221</v>
      </c>
      <c r="J63" s="43"/>
    </row>
    <row r="64" spans="1:10" ht="15.75">
      <c r="A64" s="43"/>
      <c r="B64" s="43"/>
      <c r="C64" s="43"/>
      <c r="D64" s="43"/>
      <c r="E64" s="43"/>
      <c r="F64" s="43"/>
      <c r="G64" s="617"/>
      <c r="H64" s="86"/>
      <c r="I64" s="695"/>
      <c r="J64" s="43"/>
    </row>
    <row r="65" spans="1:10" ht="19.899999999999999" customHeight="1">
      <c r="A65" s="40" t="s">
        <v>494</v>
      </c>
      <c r="B65" s="41"/>
      <c r="C65" s="41"/>
      <c r="D65" s="53"/>
      <c r="E65" s="41"/>
      <c r="F65" s="41" t="s">
        <v>1010</v>
      </c>
      <c r="G65" s="603"/>
      <c r="H65" s="42" t="s">
        <v>496</v>
      </c>
      <c r="I65" s="53" t="s">
        <v>497</v>
      </c>
      <c r="J65" s="43"/>
    </row>
    <row r="66" spans="1:10" ht="19.899999999999999" customHeight="1">
      <c r="A66" t="str">
        <f>'pg. 1'!$D$10</f>
        <v>[Utility Name]</v>
      </c>
      <c r="D66" s="87"/>
      <c r="F66" s="88" t="s">
        <v>498</v>
      </c>
      <c r="H66" s="46" t="s">
        <v>499</v>
      </c>
      <c r="I66" s="18" t="str">
        <f>'pg. 1'!$M$10</f>
        <v xml:space="preserve">   December 31, 2024</v>
      </c>
      <c r="J66" s="43"/>
    </row>
    <row r="67" spans="1:10" ht="19.899999999999999" customHeight="1">
      <c r="A67" s="47"/>
      <c r="B67" s="48"/>
      <c r="C67" s="48"/>
      <c r="D67" s="56"/>
      <c r="E67" s="48"/>
      <c r="F67" s="48" t="s">
        <v>1012</v>
      </c>
      <c r="G67" s="606"/>
      <c r="H67" s="933" t="str">
        <f>'pg. 1'!$O$31</f>
        <v>03/30/2025</v>
      </c>
      <c r="I67" s="50"/>
      <c r="J67" s="43"/>
    </row>
    <row r="68" spans="1:10" ht="19.899999999999999" customHeight="1">
      <c r="A68" s="51" t="s">
        <v>1288</v>
      </c>
      <c r="B68" s="52"/>
      <c r="C68" s="52"/>
      <c r="D68" s="52"/>
      <c r="E68" s="52"/>
      <c r="F68" s="52"/>
      <c r="G68" s="609"/>
      <c r="H68" s="89"/>
      <c r="I68" s="90"/>
      <c r="J68" s="43"/>
    </row>
    <row r="69" spans="1:10" ht="1.9" customHeight="1">
      <c r="A69" s="42"/>
      <c r="B69" s="41"/>
      <c r="C69" s="41"/>
      <c r="D69" s="41"/>
      <c r="E69" s="41"/>
      <c r="F69" s="41"/>
      <c r="G69" s="610"/>
      <c r="H69" s="72"/>
      <c r="I69" s="73"/>
      <c r="J69" s="43"/>
    </row>
    <row r="70" spans="1:10" ht="12" customHeight="1">
      <c r="A70" s="46"/>
      <c r="G70" s="611" t="s">
        <v>1014</v>
      </c>
      <c r="H70" s="85" t="s">
        <v>1015</v>
      </c>
      <c r="I70" s="54" t="s">
        <v>1015</v>
      </c>
      <c r="J70" s="43"/>
    </row>
    <row r="71" spans="1:10" ht="12" customHeight="1">
      <c r="A71" s="54" t="s">
        <v>752</v>
      </c>
      <c r="C71" s="52" t="s">
        <v>1016</v>
      </c>
      <c r="D71" s="52"/>
      <c r="E71" s="52"/>
      <c r="F71" s="52"/>
      <c r="G71" s="611" t="s">
        <v>1017</v>
      </c>
      <c r="H71" s="85" t="s">
        <v>1018</v>
      </c>
      <c r="I71" s="54" t="s">
        <v>1019</v>
      </c>
      <c r="J71" s="43"/>
    </row>
    <row r="72" spans="1:10" ht="12" customHeight="1">
      <c r="A72" s="54" t="s">
        <v>2499</v>
      </c>
      <c r="C72" s="52" t="s">
        <v>739</v>
      </c>
      <c r="D72" s="52"/>
      <c r="E72" s="52"/>
      <c r="F72" s="52"/>
      <c r="G72" s="612" t="s">
        <v>2508</v>
      </c>
      <c r="H72" s="85" t="s">
        <v>675</v>
      </c>
      <c r="I72" s="54" t="s">
        <v>741</v>
      </c>
      <c r="J72" s="43"/>
    </row>
    <row r="73" spans="1:10" ht="1.9" customHeight="1">
      <c r="A73" s="49"/>
      <c r="B73" s="48"/>
      <c r="C73" s="48"/>
      <c r="D73" s="48"/>
      <c r="E73" s="48"/>
      <c r="F73" s="48"/>
      <c r="G73" s="50"/>
      <c r="H73" s="77"/>
      <c r="I73" s="68"/>
      <c r="J73" s="43"/>
    </row>
    <row r="74" spans="1:10" ht="24" customHeight="1">
      <c r="A74" s="91" t="s">
        <v>1289</v>
      </c>
      <c r="B74" s="48"/>
      <c r="C74" s="606"/>
      <c r="D74" s="48" t="s">
        <v>1290</v>
      </c>
      <c r="E74" s="48"/>
      <c r="F74" s="48"/>
      <c r="G74" s="50"/>
      <c r="H74" s="92"/>
      <c r="I74" s="92"/>
      <c r="J74" s="43"/>
    </row>
    <row r="75" spans="1:10" ht="16.899999999999999" customHeight="1">
      <c r="A75" s="91" t="s">
        <v>1291</v>
      </c>
      <c r="B75" s="48"/>
      <c r="C75" s="606" t="s">
        <v>1292</v>
      </c>
      <c r="D75" s="48"/>
      <c r="E75" s="48"/>
      <c r="F75" s="48"/>
      <c r="G75" s="616" t="s">
        <v>1031</v>
      </c>
      <c r="H75" s="78"/>
      <c r="I75" s="78"/>
      <c r="J75" s="43"/>
    </row>
    <row r="76" spans="1:10" ht="16.899999999999999" customHeight="1">
      <c r="A76" s="91" t="s">
        <v>1293</v>
      </c>
      <c r="B76" s="48"/>
      <c r="C76" s="606" t="s">
        <v>1294</v>
      </c>
      <c r="D76" s="48"/>
      <c r="E76" s="48"/>
      <c r="F76" s="48"/>
      <c r="G76" s="616"/>
      <c r="H76" s="78"/>
      <c r="I76" s="78"/>
      <c r="J76" s="43"/>
    </row>
    <row r="77" spans="1:10" ht="16.899999999999999" customHeight="1">
      <c r="A77" s="91" t="s">
        <v>1295</v>
      </c>
      <c r="B77" s="48"/>
      <c r="C77" s="605" t="s">
        <v>1296</v>
      </c>
      <c r="D77" s="48"/>
      <c r="E77" s="48"/>
      <c r="F77" s="48"/>
      <c r="G77" s="616"/>
      <c r="H77" s="78"/>
      <c r="I77" s="78"/>
      <c r="J77" s="43"/>
    </row>
    <row r="78" spans="1:10" ht="16.899999999999999" customHeight="1">
      <c r="A78" s="91" t="s">
        <v>1297</v>
      </c>
      <c r="B78" s="48"/>
      <c r="C78" s="605" t="s">
        <v>1298</v>
      </c>
      <c r="D78" s="48"/>
      <c r="E78" s="48"/>
      <c r="F78" s="48"/>
      <c r="G78" s="636">
        <v>29</v>
      </c>
      <c r="H78" s="78"/>
      <c r="I78" s="78"/>
      <c r="J78" s="43"/>
    </row>
    <row r="79" spans="1:10" ht="16.899999999999999" customHeight="1">
      <c r="A79" s="91" t="s">
        <v>1300</v>
      </c>
      <c r="B79" s="48"/>
      <c r="C79" s="605" t="s">
        <v>1301</v>
      </c>
      <c r="D79" s="48"/>
      <c r="E79" s="48"/>
      <c r="F79" s="48"/>
      <c r="G79" s="616" t="s">
        <v>1031</v>
      </c>
      <c r="H79" s="93"/>
      <c r="I79" s="93"/>
      <c r="J79" s="43"/>
    </row>
    <row r="80" spans="1:10" ht="16.899999999999999" customHeight="1">
      <c r="A80" s="91" t="s">
        <v>1302</v>
      </c>
      <c r="B80" s="48"/>
      <c r="C80" s="605" t="s">
        <v>1303</v>
      </c>
      <c r="D80" s="48"/>
      <c r="E80" s="48"/>
      <c r="F80" s="48"/>
      <c r="G80" s="616"/>
      <c r="H80" s="93"/>
      <c r="I80" s="93"/>
      <c r="J80" s="43"/>
    </row>
    <row r="81" spans="1:10" ht="16.899999999999999" customHeight="1">
      <c r="A81" s="91" t="s">
        <v>1305</v>
      </c>
      <c r="B81" s="48"/>
      <c r="C81" s="605" t="s">
        <v>1306</v>
      </c>
      <c r="D81" s="48"/>
      <c r="E81" s="48"/>
      <c r="F81" s="48"/>
      <c r="G81" s="616" t="s">
        <v>1031</v>
      </c>
      <c r="H81" s="78"/>
      <c r="I81" s="78"/>
      <c r="J81" s="43"/>
    </row>
    <row r="82" spans="1:10" ht="16.899999999999999" customHeight="1">
      <c r="A82" s="91" t="s">
        <v>1307</v>
      </c>
      <c r="B82" s="48"/>
      <c r="C82" s="606" t="s">
        <v>1308</v>
      </c>
      <c r="D82" s="48"/>
      <c r="E82" s="48"/>
      <c r="F82" s="48"/>
      <c r="G82" s="616" t="s">
        <v>1031</v>
      </c>
      <c r="H82" s="93"/>
      <c r="I82" s="93"/>
      <c r="J82" s="43"/>
    </row>
    <row r="83" spans="1:10" ht="16.899999999999999" customHeight="1">
      <c r="A83" s="91" t="s">
        <v>1309</v>
      </c>
      <c r="B83" s="48"/>
      <c r="C83" s="605" t="s">
        <v>1310</v>
      </c>
      <c r="D83" s="48"/>
      <c r="E83" s="48"/>
      <c r="F83" s="48"/>
      <c r="G83" s="636">
        <v>30</v>
      </c>
      <c r="H83" s="78"/>
      <c r="I83" s="78"/>
      <c r="J83" s="43"/>
    </row>
    <row r="84" spans="1:10" ht="16.899999999999999" customHeight="1">
      <c r="A84" s="91" t="s">
        <v>1312</v>
      </c>
      <c r="B84" s="48"/>
      <c r="C84" s="606" t="s">
        <v>1313</v>
      </c>
      <c r="D84" s="48"/>
      <c r="E84" s="48"/>
      <c r="F84" s="48"/>
      <c r="G84" s="616" t="s">
        <v>1031</v>
      </c>
      <c r="H84" s="78"/>
      <c r="I84" s="78"/>
      <c r="J84" s="43"/>
    </row>
    <row r="85" spans="1:10" ht="16.899999999999999" customHeight="1">
      <c r="A85" s="91" t="s">
        <v>1314</v>
      </c>
      <c r="B85" s="48"/>
      <c r="C85" s="605" t="s">
        <v>1315</v>
      </c>
      <c r="D85" s="48"/>
      <c r="E85" s="48"/>
      <c r="F85" s="48"/>
      <c r="G85" s="616"/>
      <c r="H85" s="78"/>
      <c r="I85" s="78"/>
      <c r="J85" s="43"/>
    </row>
    <row r="86" spans="1:10" ht="16.899999999999999" customHeight="1">
      <c r="A86" s="91" t="s">
        <v>1316</v>
      </c>
      <c r="B86" s="48"/>
      <c r="C86" s="605" t="s">
        <v>1317</v>
      </c>
      <c r="D86" s="48"/>
      <c r="E86" s="48"/>
      <c r="F86" s="48"/>
      <c r="G86" s="616" t="s">
        <v>1031</v>
      </c>
      <c r="H86" s="78"/>
      <c r="I86" s="78"/>
      <c r="J86" s="43"/>
    </row>
    <row r="87" spans="1:10" ht="16.899999999999999" customHeight="1">
      <c r="A87" s="91" t="s">
        <v>1318</v>
      </c>
      <c r="B87" s="48"/>
      <c r="C87" s="605" t="s">
        <v>1319</v>
      </c>
      <c r="D87" s="48"/>
      <c r="E87" s="48"/>
      <c r="F87" s="48"/>
      <c r="G87" s="616"/>
      <c r="H87" s="78"/>
      <c r="I87" s="78"/>
      <c r="J87" s="43"/>
    </row>
    <row r="88" spans="1:10" ht="16.899999999999999" customHeight="1">
      <c r="A88" s="91" t="s">
        <v>1320</v>
      </c>
      <c r="B88" s="48"/>
      <c r="C88" s="605" t="s">
        <v>1321</v>
      </c>
      <c r="D88" s="48"/>
      <c r="E88" s="48"/>
      <c r="F88" s="48"/>
      <c r="G88" s="616" t="s">
        <v>1031</v>
      </c>
      <c r="H88" s="78"/>
      <c r="I88" s="78"/>
      <c r="J88" s="43"/>
    </row>
    <row r="89" spans="1:10" ht="16.899999999999999" customHeight="1" thickBot="1">
      <c r="A89" s="91" t="s">
        <v>1322</v>
      </c>
      <c r="B89" s="48"/>
      <c r="C89" s="605" t="s">
        <v>1323</v>
      </c>
      <c r="D89" s="48"/>
      <c r="E89" s="48"/>
      <c r="F89" s="48"/>
      <c r="G89" s="50"/>
      <c r="H89" s="94">
        <f>SUM(H75:H88)</f>
        <v>0</v>
      </c>
      <c r="I89" s="94">
        <f>SUM(I75:I88)</f>
        <v>0</v>
      </c>
      <c r="J89" s="43"/>
    </row>
    <row r="90" spans="1:10" ht="16.899999999999999" customHeight="1">
      <c r="A90" s="54" t="s">
        <v>1324</v>
      </c>
      <c r="C90" s="607" t="s">
        <v>1325</v>
      </c>
      <c r="G90" s="618"/>
      <c r="H90" s="95"/>
      <c r="I90" s="95"/>
      <c r="J90" s="43"/>
    </row>
    <row r="91" spans="1:10" ht="16.899999999999999" customHeight="1">
      <c r="A91" s="49"/>
      <c r="B91" s="48"/>
      <c r="C91" s="605" t="s">
        <v>1326</v>
      </c>
      <c r="D91" s="48"/>
      <c r="E91" s="48"/>
      <c r="F91" s="48"/>
      <c r="G91" s="50"/>
      <c r="H91" s="93">
        <f>SUM(H19:H21,H31,H61,H89)</f>
        <v>0</v>
      </c>
      <c r="I91" s="93">
        <f>SUM(I19:I21,I31,I61,I89)</f>
        <v>0</v>
      </c>
      <c r="J91" s="43"/>
    </row>
    <row r="92" spans="1:10" ht="15.75">
      <c r="A92" s="96"/>
      <c r="B92" s="43"/>
      <c r="C92" s="43"/>
      <c r="D92" s="43"/>
      <c r="E92" s="43"/>
      <c r="F92" s="43"/>
      <c r="G92" s="617"/>
      <c r="H92" s="97"/>
      <c r="I92" s="98"/>
      <c r="J92" s="43"/>
    </row>
    <row r="93" spans="1:10" ht="15.75">
      <c r="A93" s="96"/>
      <c r="B93" s="43"/>
      <c r="C93" s="43"/>
      <c r="D93" s="43"/>
      <c r="E93" s="43"/>
      <c r="F93" s="43"/>
      <c r="G93" s="617"/>
      <c r="H93" s="86"/>
      <c r="I93" s="98"/>
      <c r="J93" s="43"/>
    </row>
    <row r="94" spans="1:10" ht="15.75">
      <c r="A94" s="96"/>
      <c r="B94" s="43"/>
      <c r="C94" s="43"/>
      <c r="D94" s="43"/>
      <c r="E94" s="43"/>
      <c r="F94" s="43"/>
      <c r="G94" s="617"/>
      <c r="H94" s="86"/>
      <c r="I94" s="98"/>
      <c r="J94" s="43"/>
    </row>
    <row r="95" spans="1:10" ht="15.75">
      <c r="A95" s="96"/>
      <c r="B95" s="43"/>
      <c r="C95" s="43"/>
      <c r="D95" s="43"/>
      <c r="E95" s="43"/>
      <c r="F95" s="43"/>
      <c r="G95" s="617"/>
      <c r="H95" s="86"/>
      <c r="I95" s="98"/>
      <c r="J95" s="43"/>
    </row>
    <row r="96" spans="1:10" ht="15.75">
      <c r="A96" s="96"/>
      <c r="B96" s="43"/>
      <c r="C96" s="43"/>
      <c r="D96" s="43"/>
      <c r="E96" s="43"/>
      <c r="F96" s="43"/>
      <c r="G96" s="617"/>
      <c r="H96" s="86"/>
      <c r="I96" s="98"/>
      <c r="J96" s="43"/>
    </row>
    <row r="97" spans="1:10" ht="15.75">
      <c r="A97" s="96"/>
      <c r="B97" s="43"/>
      <c r="C97" s="43"/>
      <c r="D97" s="43"/>
      <c r="E97" s="43"/>
      <c r="F97" s="43"/>
      <c r="G97" s="617"/>
      <c r="H97" s="86"/>
      <c r="I97" s="98"/>
      <c r="J97" s="43"/>
    </row>
    <row r="98" spans="1:10" ht="15.75">
      <c r="A98" s="96"/>
      <c r="B98" s="43"/>
      <c r="C98" s="43"/>
      <c r="D98" s="43"/>
      <c r="E98" s="43"/>
      <c r="F98" s="43"/>
      <c r="G98" s="617"/>
      <c r="H98" s="86"/>
      <c r="I98" s="98"/>
      <c r="J98" s="43"/>
    </row>
    <row r="99" spans="1:10" ht="15.75">
      <c r="A99" s="96"/>
      <c r="B99" s="43"/>
      <c r="C99" s="43"/>
      <c r="D99" s="43"/>
      <c r="E99" s="43"/>
      <c r="F99" s="43"/>
      <c r="G99" s="617"/>
      <c r="H99" s="86"/>
      <c r="I99" s="98"/>
      <c r="J99" s="43"/>
    </row>
    <row r="100" spans="1:10" ht="15.75">
      <c r="A100" s="96"/>
      <c r="B100" s="43"/>
      <c r="C100" s="43"/>
      <c r="D100" s="43"/>
      <c r="E100" s="43"/>
      <c r="F100" s="43"/>
      <c r="G100" s="617"/>
      <c r="H100" s="86"/>
      <c r="I100" s="98"/>
      <c r="J100" s="43"/>
    </row>
    <row r="101" spans="1:10" ht="15.75">
      <c r="A101" s="96"/>
      <c r="B101" s="43"/>
      <c r="C101" s="43"/>
      <c r="D101" s="43"/>
      <c r="E101" s="43"/>
      <c r="F101" s="43"/>
      <c r="G101" s="617"/>
      <c r="H101" s="86"/>
      <c r="I101" s="98"/>
      <c r="J101" s="43"/>
    </row>
    <row r="102" spans="1:10" ht="15.75">
      <c r="A102" s="96"/>
      <c r="B102" s="43"/>
      <c r="C102" s="43"/>
      <c r="D102" s="43"/>
      <c r="E102" s="43"/>
      <c r="F102" s="43"/>
      <c r="G102" s="617"/>
      <c r="H102" s="86"/>
      <c r="I102" s="98"/>
      <c r="J102" s="43"/>
    </row>
    <row r="103" spans="1:10" ht="15.75">
      <c r="A103" s="96"/>
      <c r="B103" s="43"/>
      <c r="C103" s="43"/>
      <c r="D103" s="43"/>
      <c r="E103" s="43"/>
      <c r="F103" s="43"/>
      <c r="G103" s="617"/>
      <c r="H103" s="86"/>
      <c r="I103" s="98"/>
      <c r="J103" s="43"/>
    </row>
    <row r="104" spans="1:10" ht="15.75">
      <c r="A104" s="96"/>
      <c r="B104" s="43"/>
      <c r="C104" s="43"/>
      <c r="D104" s="43"/>
      <c r="E104" s="43"/>
      <c r="F104" s="43"/>
      <c r="G104" s="617"/>
      <c r="H104" s="86"/>
      <c r="I104" s="98"/>
      <c r="J104" s="43"/>
    </row>
    <row r="105" spans="1:10" ht="15.75">
      <c r="A105" s="96"/>
      <c r="B105" s="43"/>
      <c r="C105" s="43"/>
      <c r="D105" s="43"/>
      <c r="E105" s="43"/>
      <c r="F105" s="43"/>
      <c r="G105" s="617"/>
      <c r="H105" s="86"/>
      <c r="I105" s="98"/>
      <c r="J105" s="43"/>
    </row>
    <row r="106" spans="1:10" ht="15.75">
      <c r="A106" s="96"/>
      <c r="B106" s="43"/>
      <c r="C106" s="43"/>
      <c r="D106" s="43"/>
      <c r="E106" s="43"/>
      <c r="F106" s="43"/>
      <c r="G106" s="617"/>
      <c r="H106" s="86"/>
      <c r="I106" s="98"/>
      <c r="J106" s="43"/>
    </row>
    <row r="107" spans="1:10" ht="15.75">
      <c r="A107" s="96"/>
      <c r="B107" s="43"/>
      <c r="C107" s="43"/>
      <c r="D107" s="43"/>
      <c r="E107" s="43"/>
      <c r="F107" s="43"/>
      <c r="G107" s="617"/>
      <c r="H107" s="86"/>
      <c r="I107" s="98"/>
      <c r="J107" s="43"/>
    </row>
    <row r="108" spans="1:10" ht="15.75">
      <c r="A108" s="96"/>
      <c r="B108" s="43"/>
      <c r="C108" s="43"/>
      <c r="D108" s="43"/>
      <c r="E108" s="43"/>
      <c r="F108" s="43"/>
      <c r="G108" s="617"/>
      <c r="H108" s="86"/>
      <c r="I108" s="98"/>
      <c r="J108" s="43"/>
    </row>
    <row r="109" spans="1:10" ht="15.75">
      <c r="A109" s="96"/>
      <c r="B109" s="43"/>
      <c r="C109" s="43"/>
      <c r="D109" s="43"/>
      <c r="E109" s="43"/>
      <c r="F109" s="43"/>
      <c r="G109" s="617"/>
      <c r="H109" s="86"/>
      <c r="I109" s="98"/>
      <c r="J109" s="43"/>
    </row>
    <row r="110" spans="1:10" ht="15.75">
      <c r="A110" s="96"/>
      <c r="B110" s="43"/>
      <c r="C110" s="43"/>
      <c r="D110" s="43"/>
      <c r="E110" s="43"/>
      <c r="F110" s="43"/>
      <c r="G110" s="617"/>
      <c r="H110" s="86"/>
      <c r="I110" s="98"/>
      <c r="J110" s="43"/>
    </row>
    <row r="111" spans="1:10" ht="15.75">
      <c r="A111" s="96"/>
      <c r="B111" s="43"/>
      <c r="C111" s="43"/>
      <c r="D111" s="43"/>
      <c r="E111" s="43"/>
      <c r="F111" s="43"/>
      <c r="G111" s="617"/>
      <c r="H111" s="86"/>
      <c r="I111" s="98"/>
      <c r="J111" s="43"/>
    </row>
    <row r="112" spans="1:10" ht="15.75">
      <c r="A112" s="96"/>
      <c r="B112" s="43"/>
      <c r="C112" s="43"/>
      <c r="D112" s="43"/>
      <c r="E112" s="43"/>
      <c r="F112" s="43"/>
      <c r="G112" s="617"/>
      <c r="H112" s="86"/>
      <c r="I112" s="98"/>
      <c r="J112" s="43"/>
    </row>
    <row r="113" spans="1:10" ht="15.75">
      <c r="A113" s="96"/>
      <c r="B113" s="43"/>
      <c r="C113" s="43"/>
      <c r="D113" s="43"/>
      <c r="E113" s="43"/>
      <c r="F113" s="43"/>
      <c r="G113" s="617"/>
      <c r="H113" s="86"/>
      <c r="I113" s="98"/>
      <c r="J113" s="43"/>
    </row>
    <row r="114" spans="1:10" ht="15.75">
      <c r="A114" s="96"/>
      <c r="B114" s="43"/>
      <c r="C114" s="43"/>
      <c r="D114" s="43"/>
      <c r="E114" s="43"/>
      <c r="F114" s="43"/>
      <c r="G114" s="617"/>
      <c r="H114" s="86"/>
      <c r="I114" s="98"/>
      <c r="J114" s="43"/>
    </row>
    <row r="115" spans="1:10" ht="15.75">
      <c r="A115" s="96"/>
      <c r="B115" s="43"/>
      <c r="C115" s="43"/>
      <c r="D115" s="43"/>
      <c r="E115" s="43"/>
      <c r="F115" s="43"/>
      <c r="G115" s="617"/>
      <c r="H115" s="86"/>
      <c r="I115" s="98"/>
      <c r="J115" s="43"/>
    </row>
    <row r="116" spans="1:10" ht="15.75">
      <c r="A116" s="96"/>
      <c r="B116" s="43"/>
      <c r="C116" s="43"/>
      <c r="D116" s="43"/>
      <c r="E116" s="43"/>
      <c r="F116" s="43"/>
      <c r="G116" s="617"/>
      <c r="H116" s="43"/>
      <c r="I116" s="99"/>
      <c r="J116" s="43"/>
    </row>
    <row r="117" spans="1:10" ht="15.75">
      <c r="A117" s="96"/>
      <c r="B117" s="43"/>
      <c r="C117" s="43"/>
      <c r="D117" s="43"/>
      <c r="E117" s="43"/>
      <c r="F117" s="43"/>
      <c r="G117" s="617"/>
      <c r="H117" s="43"/>
      <c r="I117" s="99"/>
      <c r="J117" s="43"/>
    </row>
    <row r="118" spans="1:10" ht="15.75">
      <c r="A118" s="96"/>
      <c r="B118" s="43"/>
      <c r="C118" s="43"/>
      <c r="D118" s="43"/>
      <c r="E118" s="43"/>
      <c r="F118" s="43"/>
      <c r="G118" s="617"/>
      <c r="H118" s="43"/>
      <c r="I118" s="99"/>
      <c r="J118" s="43"/>
    </row>
    <row r="119" spans="1:10" ht="15.75">
      <c r="A119" s="96"/>
      <c r="B119" s="43"/>
      <c r="C119" s="43"/>
      <c r="D119" s="43"/>
      <c r="E119" s="43"/>
      <c r="F119" s="43"/>
      <c r="G119" s="617"/>
      <c r="H119" s="43"/>
      <c r="I119" s="99"/>
      <c r="J119" s="43"/>
    </row>
    <row r="120" spans="1:10" ht="15.75">
      <c r="A120" s="96"/>
      <c r="B120" s="43"/>
      <c r="C120" s="43"/>
      <c r="D120" s="43"/>
      <c r="E120" s="43"/>
      <c r="F120" s="43"/>
      <c r="G120" s="617"/>
      <c r="H120" s="43"/>
      <c r="I120" s="99"/>
      <c r="J120" s="43"/>
    </row>
    <row r="121" spans="1:10" ht="15.75">
      <c r="A121" s="96"/>
      <c r="B121" s="43"/>
      <c r="C121" s="43"/>
      <c r="D121" s="43"/>
      <c r="E121" s="43"/>
      <c r="F121" s="43"/>
      <c r="G121" s="617"/>
      <c r="H121" s="43"/>
      <c r="I121" s="99"/>
      <c r="J121" s="43"/>
    </row>
    <row r="122" spans="1:10" ht="15.75">
      <c r="A122" s="96"/>
      <c r="B122" s="43"/>
      <c r="C122" s="43"/>
      <c r="D122" s="43"/>
      <c r="E122" s="43"/>
      <c r="F122" s="43"/>
      <c r="G122" s="617"/>
      <c r="H122" s="43"/>
      <c r="I122" s="99"/>
      <c r="J122" s="43"/>
    </row>
    <row r="123" spans="1:10" ht="15.75">
      <c r="A123" s="96"/>
      <c r="B123" s="43"/>
      <c r="C123" s="43"/>
      <c r="D123" s="43"/>
      <c r="E123" s="43"/>
      <c r="F123" s="43"/>
      <c r="G123" s="617"/>
      <c r="H123" s="43"/>
      <c r="I123" s="99"/>
      <c r="J123" s="43"/>
    </row>
    <row r="124" spans="1:10" ht="15.75">
      <c r="A124" s="96"/>
      <c r="B124" s="43"/>
      <c r="C124" s="43"/>
      <c r="D124" s="43"/>
      <c r="E124" s="43"/>
      <c r="F124" s="43"/>
      <c r="G124" s="617"/>
      <c r="H124" s="43"/>
      <c r="I124" s="99"/>
      <c r="J124" s="43"/>
    </row>
    <row r="125" spans="1:10" ht="9.9499999999999993" customHeight="1">
      <c r="A125" s="100"/>
      <c r="B125" s="101"/>
      <c r="C125" s="101"/>
      <c r="D125" s="101"/>
      <c r="E125" s="101"/>
      <c r="F125" s="101"/>
      <c r="G125" s="619"/>
      <c r="H125" s="102"/>
      <c r="I125" s="103"/>
      <c r="J125" s="43"/>
    </row>
    <row r="126" spans="1:10" ht="6.95" customHeight="1">
      <c r="A126" s="43"/>
      <c r="B126" s="43"/>
      <c r="C126" s="43"/>
      <c r="D126" s="43"/>
      <c r="E126" s="43"/>
      <c r="F126" s="43"/>
      <c r="G126" s="617"/>
      <c r="H126" s="86"/>
      <c r="I126" s="86"/>
      <c r="J126" s="43"/>
    </row>
    <row r="127" spans="1:10" ht="15.75">
      <c r="F127" s="85"/>
      <c r="H127" s="86"/>
      <c r="I127" s="634" t="s">
        <v>2222</v>
      </c>
      <c r="J127" s="43"/>
    </row>
    <row r="128" spans="1:10">
      <c r="I128" s="88"/>
    </row>
  </sheetData>
  <customSheetViews>
    <customSheetView guid="{3336704C-C86D-41A0-9B04-03A25221C3F1}" scale="87" colorId="22" showPageBreaks="1" printArea="1" showRuler="0" topLeftCell="A40">
      <selection activeCell="I67" sqref="I67"/>
      <pageMargins left="1.25" right="0.5" top="1" bottom="1" header="0.5" footer="0.5"/>
      <pageSetup scale="66" fitToHeight="2" orientation="portrait" r:id="rId1"/>
      <headerFooter alignWithMargins="0"/>
    </customSheetView>
    <customSheetView guid="{186A0260-DB8C-42F6-ADCE-9C35D9933D5B}" scale="87" colorId="22" showRuler="0" topLeftCell="A49">
      <selection activeCell="I67" sqref="I67"/>
      <pageMargins left="1.25" right="0.5" top="1" bottom="1" header="0.5" footer="0.5"/>
      <pageSetup scale="66" fitToHeight="2" orientation="portrait" r:id="rId2"/>
      <headerFooter alignWithMargins="0"/>
    </customSheetView>
    <customSheetView guid="{0F9397AA-B4ED-47EF-BC79-BFEC0D3E0701}" scale="87" colorId="22" showPageBreaks="1" printArea="1" showRuler="0" topLeftCell="A68">
      <selection activeCell="G101" sqref="G101"/>
      <pageMargins left="1.25" right="0.5" top="1" bottom="1" header="0.5" footer="0.5"/>
      <pageSetup scale="66" fitToHeight="2" orientation="portrait" r:id="rId3"/>
      <headerFooter alignWithMargins="0"/>
    </customSheetView>
    <customSheetView guid="{CCA0C3E2-B2E2-4226-9654-0AB73CE002E7}" scale="87" colorId="22" showPageBreaks="1" printArea="1" showRuler="0" topLeftCell="A116">
      <selection activeCell="G137" sqref="G137"/>
      <pageMargins left="1.25" right="0.5" top="1" bottom="1" header="0.5" footer="0.5"/>
      <pageSetup scale="66" fitToHeight="2" orientation="portrait" r:id="rId4"/>
      <headerFooter alignWithMargins="0"/>
    </customSheetView>
    <customSheetView guid="{56D44596-4A75-4B45-B852-2389F2F06E07}" scale="87" colorId="22" showRuler="0" topLeftCell="A116">
      <selection activeCell="G137" sqref="G137"/>
      <pageMargins left="1.25" right="0.5" top="1" bottom="1" header="0.5" footer="0.5"/>
      <pageSetup scale="66" fitToHeight="2" orientation="portrait" r:id="rId5"/>
      <headerFooter alignWithMargins="0"/>
    </customSheetView>
    <customSheetView guid="{D5B5BADA-8EBF-4C10-97E9-D8DAB5586B34}" scale="87" colorId="22" showPageBreaks="1" printArea="1" showRuler="0" topLeftCell="A49">
      <selection activeCell="I67" sqref="I67"/>
      <pageMargins left="1.25" right="0.5" top="1" bottom="1" header="0.5" footer="0.5"/>
      <pageSetup scale="66" fitToHeight="2" orientation="portrait" r:id="rId6"/>
      <headerFooter alignWithMargins="0"/>
    </customSheetView>
  </customSheetViews>
  <phoneticPr fontId="10" type="noConversion"/>
  <pageMargins left="1.25" right="0.5" top="1" bottom="1" header="0.5" footer="0.5"/>
  <pageSetup scale="66" fitToHeight="2" orientation="portrait" r:id="rId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220</vt:i4>
      </vt:variant>
    </vt:vector>
  </HeadingPairs>
  <TitlesOfParts>
    <vt:vector size="274" baseType="lpstr">
      <vt:lpstr>Cover</vt:lpstr>
      <vt:lpstr>pg. 1</vt:lpstr>
      <vt:lpstr>pg. 2</vt:lpstr>
      <vt:lpstr>pg. 3</vt:lpstr>
      <vt:lpstr>pg. 4</vt:lpstr>
      <vt:lpstr>pg. 5</vt:lpstr>
      <vt:lpstr>pg. 6</vt:lpstr>
      <vt:lpstr>pg. 7</vt:lpstr>
      <vt:lpstr>pg. 8 -9</vt:lpstr>
      <vt:lpstr>pg. 10-11</vt:lpstr>
      <vt:lpstr>pg 12-13</vt:lpstr>
      <vt:lpstr>pg. 14</vt:lpstr>
      <vt:lpstr>pg. 15-16</vt:lpstr>
      <vt:lpstr>pg. 16-A</vt:lpstr>
      <vt:lpstr>pg 17-18</vt:lpstr>
      <vt:lpstr>pg. 19</vt:lpstr>
      <vt:lpstr>pg. 20</vt:lpstr>
      <vt:lpstr>pg. 21</vt:lpstr>
      <vt:lpstr>pg. 22 - 27</vt:lpstr>
      <vt:lpstr>pg. 28</vt:lpstr>
      <vt:lpstr>pg. 29</vt:lpstr>
      <vt:lpstr>pg. 30</vt:lpstr>
      <vt:lpstr>pg. 31-32</vt:lpstr>
      <vt:lpstr>pg. 33</vt:lpstr>
      <vt:lpstr>p. 34-35</vt:lpstr>
      <vt:lpstr>p. 36</vt:lpstr>
      <vt:lpstr>p. 37</vt:lpstr>
      <vt:lpstr>p. 38</vt:lpstr>
      <vt:lpstr>p. 39</vt:lpstr>
      <vt:lpstr>p. 40</vt:lpstr>
      <vt:lpstr>p. 40A - Northern</vt:lpstr>
      <vt:lpstr>p. 40A - MNG</vt:lpstr>
      <vt:lpstr>p. 40A - BGC</vt:lpstr>
      <vt:lpstr>p. 40A - Summit</vt:lpstr>
      <vt:lpstr>p. 41</vt:lpstr>
      <vt:lpstr>p. 42</vt:lpstr>
      <vt:lpstr>p. 43</vt:lpstr>
      <vt:lpstr>p. 44</vt:lpstr>
      <vt:lpstr>p. 45</vt:lpstr>
      <vt:lpstr>p. 46</vt:lpstr>
      <vt:lpstr>p. 47</vt:lpstr>
      <vt:lpstr>p. 48</vt:lpstr>
      <vt:lpstr>p. 49</vt:lpstr>
      <vt:lpstr>p. 50</vt:lpstr>
      <vt:lpstr>p. 51</vt:lpstr>
      <vt:lpstr>p. 51a</vt:lpstr>
      <vt:lpstr>p. 52</vt:lpstr>
      <vt:lpstr>p. 53</vt:lpstr>
      <vt:lpstr>p. 54</vt:lpstr>
      <vt:lpstr>p. 55</vt:lpstr>
      <vt:lpstr>p. 56</vt:lpstr>
      <vt:lpstr>p. 57</vt:lpstr>
      <vt:lpstr>p. 58</vt:lpstr>
      <vt:lpstr>p. 59 Conversion  Factor</vt:lpstr>
      <vt:lpstr>\A</vt:lpstr>
      <vt:lpstr>'p. 36'!\C</vt:lpstr>
      <vt:lpstr>'p. 40'!\C</vt:lpstr>
      <vt:lpstr>'p. 47'!\C</vt:lpstr>
      <vt:lpstr>'p. 48'!\C</vt:lpstr>
      <vt:lpstr>'p. 49'!\C</vt:lpstr>
      <vt:lpstr>'p. 50'!\C</vt:lpstr>
      <vt:lpstr>'p. 51'!\C</vt:lpstr>
      <vt:lpstr>'p. 51a'!\C</vt:lpstr>
      <vt:lpstr>'p. 52'!\C</vt:lpstr>
      <vt:lpstr>'p. 53'!\C</vt:lpstr>
      <vt:lpstr>'p. 54'!\C</vt:lpstr>
      <vt:lpstr>'p. 55'!\C</vt:lpstr>
      <vt:lpstr>'p. 56'!\C</vt:lpstr>
      <vt:lpstr>'p. 57'!\C</vt:lpstr>
      <vt:lpstr>'p. 59 Conversion  Factor'!\C</vt:lpstr>
      <vt:lpstr>'pg. 14'!\C</vt:lpstr>
      <vt:lpstr>'pg. 20'!\C</vt:lpstr>
      <vt:lpstr>'pg. 21'!\C</vt:lpstr>
      <vt:lpstr>'pg. 29'!\C</vt:lpstr>
      <vt:lpstr>'pg. 30'!\C</vt:lpstr>
      <vt:lpstr>'pg. 31-32'!\C</vt:lpstr>
      <vt:lpstr>\C</vt:lpstr>
      <vt:lpstr>'pg. 14'!\P</vt:lpstr>
      <vt:lpstr>'pg. 15-16'!\P</vt:lpstr>
      <vt:lpstr>'pg. 22 - 27'!\P</vt:lpstr>
      <vt:lpstr>'pg. 28'!\P</vt:lpstr>
      <vt:lpstr>\P</vt:lpstr>
      <vt:lpstr>\W</vt:lpstr>
      <vt:lpstr>'p. 36'!\Z</vt:lpstr>
      <vt:lpstr>'p. 38'!\Z</vt:lpstr>
      <vt:lpstr>'p. 39'!\Z</vt:lpstr>
      <vt:lpstr>'p. 40'!\Z</vt:lpstr>
      <vt:lpstr>'p. 40A - BGC'!\Z</vt:lpstr>
      <vt:lpstr>'p. 40A - MNG'!\Z</vt:lpstr>
      <vt:lpstr>'p. 40A - Northern'!\Z</vt:lpstr>
      <vt:lpstr>'p. 40A - Summit'!\Z</vt:lpstr>
      <vt:lpstr>'p. 47'!\Z</vt:lpstr>
      <vt:lpstr>'p. 48'!\Z</vt:lpstr>
      <vt:lpstr>'p. 49'!\Z</vt:lpstr>
      <vt:lpstr>'p. 50'!\Z</vt:lpstr>
      <vt:lpstr>'p. 51'!\Z</vt:lpstr>
      <vt:lpstr>'p. 51a'!\Z</vt:lpstr>
      <vt:lpstr>'p. 52'!\Z</vt:lpstr>
      <vt:lpstr>'p. 53'!\Z</vt:lpstr>
      <vt:lpstr>'p. 54'!\Z</vt:lpstr>
      <vt:lpstr>'p. 55'!\Z</vt:lpstr>
      <vt:lpstr>'p. 56'!\Z</vt:lpstr>
      <vt:lpstr>'p. 57'!\Z</vt:lpstr>
      <vt:lpstr>'p. 58'!\Z</vt:lpstr>
      <vt:lpstr>'p. 59 Conversion  Factor'!\Z</vt:lpstr>
      <vt:lpstr>'pg. 10-11'!\Z</vt:lpstr>
      <vt:lpstr>'pg. 15-16'!\Z</vt:lpstr>
      <vt:lpstr>'pg. 2'!\Z</vt:lpstr>
      <vt:lpstr>'pg. 20'!\Z</vt:lpstr>
      <vt:lpstr>'pg. 21'!\Z</vt:lpstr>
      <vt:lpstr>'pg. 29'!\Z</vt:lpstr>
      <vt:lpstr>'pg. 3'!\Z</vt:lpstr>
      <vt:lpstr>'pg. 30'!\Z</vt:lpstr>
      <vt:lpstr>'pg. 31-32'!\Z</vt:lpstr>
      <vt:lpstr>'pg. 33'!\Z</vt:lpstr>
      <vt:lpstr>'pg. 4'!\Z</vt:lpstr>
      <vt:lpstr>'pg. 5'!\Z</vt:lpstr>
      <vt:lpstr>'pg. 6'!\Z</vt:lpstr>
      <vt:lpstr>'pg. 7'!\Z</vt:lpstr>
      <vt:lpstr>\Z</vt:lpstr>
      <vt:lpstr>_121AND122</vt:lpstr>
      <vt:lpstr>DETAIL</vt:lpstr>
      <vt:lpstr>HEADING</vt:lpstr>
      <vt:lpstr>PAGE101</vt:lpstr>
      <vt:lpstr>PAGE102</vt:lpstr>
      <vt:lpstr>PAGE104</vt:lpstr>
      <vt:lpstr>PAGE105</vt:lpstr>
      <vt:lpstr>PAGE106</vt:lpstr>
      <vt:lpstr>PAGE108</vt:lpstr>
      <vt:lpstr>PAGE110</vt:lpstr>
      <vt:lpstr>PAGE111</vt:lpstr>
      <vt:lpstr>PAGE112</vt:lpstr>
      <vt:lpstr>PAGE113</vt:lpstr>
      <vt:lpstr>PAGE114</vt:lpstr>
      <vt:lpstr>PAGE115</vt:lpstr>
      <vt:lpstr>PAGE117</vt:lpstr>
      <vt:lpstr>PAGE118</vt:lpstr>
      <vt:lpstr>PAGE119</vt:lpstr>
      <vt:lpstr>PAGE204</vt:lpstr>
      <vt:lpstr>PAGE205</vt:lpstr>
      <vt:lpstr>PAGE206</vt:lpstr>
      <vt:lpstr>PAGE207</vt:lpstr>
      <vt:lpstr>PAGE208</vt:lpstr>
      <vt:lpstr>PAGE209</vt:lpstr>
      <vt:lpstr>PAGE219</vt:lpstr>
      <vt:lpstr>'p. 36'!PAGE256</vt:lpstr>
      <vt:lpstr>'p. 40'!PAGE256</vt:lpstr>
      <vt:lpstr>'p. 47'!PAGE256</vt:lpstr>
      <vt:lpstr>'p. 48'!PAGE256</vt:lpstr>
      <vt:lpstr>'p. 49'!PAGE256</vt:lpstr>
      <vt:lpstr>'p. 50'!PAGE256</vt:lpstr>
      <vt:lpstr>'p. 51'!PAGE256</vt:lpstr>
      <vt:lpstr>'p. 51a'!PAGE256</vt:lpstr>
      <vt:lpstr>'p. 52'!PAGE256</vt:lpstr>
      <vt:lpstr>'p. 53'!PAGE256</vt:lpstr>
      <vt:lpstr>'p. 54'!PAGE256</vt:lpstr>
      <vt:lpstr>'p. 55'!PAGE256</vt:lpstr>
      <vt:lpstr>'p. 56'!PAGE256</vt:lpstr>
      <vt:lpstr>'p. 57'!PAGE256</vt:lpstr>
      <vt:lpstr>'p. 59 Conversion  Factor'!PAGE256</vt:lpstr>
      <vt:lpstr>'pg. 21'!PAGE256</vt:lpstr>
      <vt:lpstr>'pg. 29'!PAGE256</vt:lpstr>
      <vt:lpstr>'pg. 30'!PAGE256</vt:lpstr>
      <vt:lpstr>'pg. 31-32'!PAGE256</vt:lpstr>
      <vt:lpstr>PAGE256</vt:lpstr>
      <vt:lpstr>'p. 36'!PAGE257</vt:lpstr>
      <vt:lpstr>'p. 40'!PAGE257</vt:lpstr>
      <vt:lpstr>'p. 47'!PAGE257</vt:lpstr>
      <vt:lpstr>'p. 48'!PAGE257</vt:lpstr>
      <vt:lpstr>'p. 49'!PAGE257</vt:lpstr>
      <vt:lpstr>'p. 50'!PAGE257</vt:lpstr>
      <vt:lpstr>'p. 51'!PAGE257</vt:lpstr>
      <vt:lpstr>'p. 51a'!PAGE257</vt:lpstr>
      <vt:lpstr>'p. 52'!PAGE257</vt:lpstr>
      <vt:lpstr>'p. 53'!PAGE257</vt:lpstr>
      <vt:lpstr>'p. 54'!PAGE257</vt:lpstr>
      <vt:lpstr>'p. 55'!PAGE257</vt:lpstr>
      <vt:lpstr>'p. 56'!PAGE257</vt:lpstr>
      <vt:lpstr>'p. 57'!PAGE257</vt:lpstr>
      <vt:lpstr>'p. 59 Conversion  Factor'!PAGE257</vt:lpstr>
      <vt:lpstr>'pg. 21'!PAGE257</vt:lpstr>
      <vt:lpstr>'pg. 29'!PAGE257</vt:lpstr>
      <vt:lpstr>'pg. 30'!PAGE257</vt:lpstr>
      <vt:lpstr>'pg. 31-32'!PAGE257</vt:lpstr>
      <vt:lpstr>PAGE257</vt:lpstr>
      <vt:lpstr>PAGE261</vt:lpstr>
      <vt:lpstr>PAGE262</vt:lpstr>
      <vt:lpstr>PAGE263</vt:lpstr>
      <vt:lpstr>PAGE3</vt:lpstr>
      <vt:lpstr>'p. 40A - BGC'!PAGE300</vt:lpstr>
      <vt:lpstr>'p. 40A - MNG'!PAGE300</vt:lpstr>
      <vt:lpstr>'p. 40A - Northern'!PAGE300</vt:lpstr>
      <vt:lpstr>'p. 40A - Summit'!PAGE300</vt:lpstr>
      <vt:lpstr>'p. 58'!PAGE300</vt:lpstr>
      <vt:lpstr>PAGE300</vt:lpstr>
      <vt:lpstr>PAGE301</vt:lpstr>
      <vt:lpstr>PAGE320</vt:lpstr>
      <vt:lpstr>PAGE321</vt:lpstr>
      <vt:lpstr>PAGE322</vt:lpstr>
      <vt:lpstr>PAGE323</vt:lpstr>
      <vt:lpstr>PAGE324</vt:lpstr>
      <vt:lpstr>PAGE325</vt:lpstr>
      <vt:lpstr>PMENU</vt:lpstr>
      <vt:lpstr>'p. 34-35'!Print_Area</vt:lpstr>
      <vt:lpstr>'p. 36'!Print_Area</vt:lpstr>
      <vt:lpstr>'p. 37'!Print_Area</vt:lpstr>
      <vt:lpstr>'p. 38'!Print_Area</vt:lpstr>
      <vt:lpstr>'p. 39'!Print_Area</vt:lpstr>
      <vt:lpstr>'p. 40'!Print_Area</vt:lpstr>
      <vt:lpstr>'p. 40A - BGC'!Print_Area</vt:lpstr>
      <vt:lpstr>'p. 40A - MNG'!Print_Area</vt:lpstr>
      <vt:lpstr>'p. 40A - Northern'!Print_Area</vt:lpstr>
      <vt:lpstr>'p. 40A - Summit'!Print_Area</vt:lpstr>
      <vt:lpstr>'p. 41'!Print_Area</vt:lpstr>
      <vt:lpstr>'p. 42'!Print_Area</vt:lpstr>
      <vt:lpstr>'p. 43'!Print_Area</vt:lpstr>
      <vt:lpstr>'p. 44'!Print_Area</vt:lpstr>
      <vt:lpstr>'p. 45'!Print_Area</vt:lpstr>
      <vt:lpstr>'p. 46'!Print_Area</vt:lpstr>
      <vt:lpstr>'p. 47'!Print_Area</vt:lpstr>
      <vt:lpstr>'p. 48'!Print_Area</vt:lpstr>
      <vt:lpstr>'p. 49'!Print_Area</vt:lpstr>
      <vt:lpstr>'p. 50'!Print_Area</vt:lpstr>
      <vt:lpstr>'p. 51'!Print_Area</vt:lpstr>
      <vt:lpstr>'p. 51a'!Print_Area</vt:lpstr>
      <vt:lpstr>'p. 52'!Print_Area</vt:lpstr>
      <vt:lpstr>'p. 53'!Print_Area</vt:lpstr>
      <vt:lpstr>'p. 54'!Print_Area</vt:lpstr>
      <vt:lpstr>'p. 55'!Print_Area</vt:lpstr>
      <vt:lpstr>'p. 56'!Print_Area</vt:lpstr>
      <vt:lpstr>'p. 57'!Print_Area</vt:lpstr>
      <vt:lpstr>'p. 58'!Print_Area</vt:lpstr>
      <vt:lpstr>'p. 59 Conversion  Factor'!Print_Area</vt:lpstr>
      <vt:lpstr>'pg 12-13'!Print_Area</vt:lpstr>
      <vt:lpstr>'pg 17-18'!Print_Area</vt:lpstr>
      <vt:lpstr>'pg. 1'!Print_Area</vt:lpstr>
      <vt:lpstr>'pg. 10-11'!Print_Area</vt:lpstr>
      <vt:lpstr>'pg. 14'!Print_Area</vt:lpstr>
      <vt:lpstr>'pg. 15-16'!Print_Area</vt:lpstr>
      <vt:lpstr>'pg. 2'!Print_Area</vt:lpstr>
      <vt:lpstr>'pg. 20'!Print_Area</vt:lpstr>
      <vt:lpstr>'pg. 21'!Print_Area</vt:lpstr>
      <vt:lpstr>'pg. 22 - 27'!Print_Area</vt:lpstr>
      <vt:lpstr>'pg. 28'!Print_Area</vt:lpstr>
      <vt:lpstr>'pg. 29'!Print_Area</vt:lpstr>
      <vt:lpstr>'pg. 3'!Print_Area</vt:lpstr>
      <vt:lpstr>'pg. 30'!Print_Area</vt:lpstr>
      <vt:lpstr>'pg. 31-32'!Print_Area</vt:lpstr>
      <vt:lpstr>'pg. 33'!Print_Area</vt:lpstr>
      <vt:lpstr>'pg. 4'!Print_Area</vt:lpstr>
      <vt:lpstr>'pg. 5'!Print_Area</vt:lpstr>
      <vt:lpstr>'pg. 6'!Print_Area</vt:lpstr>
      <vt:lpstr>'pg. 7'!Print_Area</vt:lpstr>
      <vt:lpstr>'pg. 8 -9'!Print_Area</vt:lpstr>
      <vt:lpstr>'p. 38'!Print_Area_MI</vt:lpstr>
      <vt:lpstr>'p. 40A - BGC'!Print_Area_MI</vt:lpstr>
      <vt:lpstr>'p. 40A - MNG'!Print_Area_MI</vt:lpstr>
      <vt:lpstr>'p. 40A - Northern'!Print_Area_MI</vt:lpstr>
      <vt:lpstr>'p. 40A - Summit'!Print_Area_MI</vt:lpstr>
      <vt:lpstr>'p. 46'!Print_Area_MI</vt:lpstr>
      <vt:lpstr>'p. 58'!Print_Area_MI</vt:lpstr>
      <vt:lpstr>'pg. 1'!Print_Area_MI</vt:lpstr>
      <vt:lpstr>'pg. 10-11'!Print_Area_MI</vt:lpstr>
      <vt:lpstr>'pg. 14'!Print_Area_MI</vt:lpstr>
      <vt:lpstr>'pg. 15-16'!Print_Area_MI</vt:lpstr>
      <vt:lpstr>'pg. 2'!Print_Area_MI</vt:lpstr>
      <vt:lpstr>'pg. 22 - 27'!Print_Area_MI</vt:lpstr>
      <vt:lpstr>'pg. 3'!Print_Area_MI</vt:lpstr>
      <vt:lpstr>'pg. 5'!Print_Area_MI</vt:lpstr>
      <vt:lpstr>'pg. 6'!Print_Area_MI</vt:lpstr>
      <vt:lpstr>'pg. 7'!Print_Area_MI</vt:lpstr>
      <vt:lpstr>'pg. 8 -9'!Print_Area_MI</vt:lpstr>
      <vt:lpstr>REPORT_DATE</vt:lpstr>
      <vt:lpstr>REPORT_YEAR</vt:lpstr>
    </vt:vector>
  </TitlesOfParts>
  <Company>Bay State Gas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 State Gas User</dc:creator>
  <cp:lastModifiedBy>Smith, Lucretia</cp:lastModifiedBy>
  <cp:lastPrinted>2016-01-13T18:11:20Z</cp:lastPrinted>
  <dcterms:created xsi:type="dcterms:W3CDTF">1999-10-25T19:21:51Z</dcterms:created>
  <dcterms:modified xsi:type="dcterms:W3CDTF">2024-11-20T18:58:11Z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{953897CE-A2B2-43AD-BFAB-529A639AEEB4}</vt:lpwstr>
  </property>
</Properties>
</file>